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ThisWorkbook"/>
  <bookViews>
    <workbookView xWindow="-15" yWindow="-15" windowWidth="26565" windowHeight="12525" activeTab="1"/>
  </bookViews>
  <sheets>
    <sheet name="TI07_VO" sheetId="15" r:id="rId1"/>
    <sheet name="TI08_NNAR" sheetId="16" r:id="rId2"/>
  </sheets>
  <definedNames>
    <definedName name="_xlnm._FilterDatabase" localSheetId="0" hidden="1">TI07_VO!$A$4:$F$66</definedName>
    <definedName name="_xlnm._FilterDatabase" localSheetId="1" hidden="1">TI08_NNAR!$A$3:$F$66</definedName>
    <definedName name="_xlnm.Print_Titles" localSheetId="0">TI07_VO!$1:$4</definedName>
    <definedName name="_xlnm.Print_Titles" localSheetId="1">TI08_NNAR!$1:$3</definedName>
    <definedName name="_xlnm.Print_Area" localSheetId="0">TI07_VO!$A$1:$F$66</definedName>
    <definedName name="_xlnm.Print_Area" localSheetId="1">TI08_NNAR!$A$1:$F$66</definedName>
  </definedNames>
  <calcPr calcId="145621"/>
</workbook>
</file>

<file path=xl/calcChain.xml><?xml version="1.0" encoding="utf-8"?>
<calcChain xmlns="http://schemas.openxmlformats.org/spreadsheetml/2006/main">
  <c r="F21" i="16" l="1"/>
  <c r="D13" i="15"/>
  <c r="D15" i="16"/>
  <c r="D13" i="16"/>
  <c r="F18" i="16"/>
  <c r="F14" i="16" l="1"/>
  <c r="F25" i="15"/>
  <c r="F24" i="15"/>
  <c r="F23" i="15"/>
  <c r="F59" i="16" l="1"/>
  <c r="F57" i="16"/>
  <c r="F19" i="16"/>
  <c r="F20" i="16"/>
  <c r="F17" i="16" l="1"/>
  <c r="F64" i="16"/>
  <c r="F63" i="16"/>
  <c r="F62" i="16"/>
  <c r="F61" i="16"/>
  <c r="F60" i="16"/>
  <c r="F58" i="16"/>
  <c r="F56" i="16"/>
  <c r="F55" i="16"/>
  <c r="F54" i="16"/>
  <c r="F53" i="16"/>
  <c r="F52" i="16"/>
  <c r="F51" i="16"/>
  <c r="F50" i="16"/>
  <c r="F49" i="16"/>
  <c r="F48" i="16"/>
  <c r="F47" i="16"/>
  <c r="F45" i="16"/>
  <c r="D44" i="16"/>
  <c r="D46" i="16" s="1"/>
  <c r="F46" i="16" s="1"/>
  <c r="F43" i="16"/>
  <c r="F42" i="16"/>
  <c r="F39" i="16"/>
  <c r="F38" i="16"/>
  <c r="F37" i="16"/>
  <c r="F24" i="16"/>
  <c r="F16" i="16"/>
  <c r="F15" i="16"/>
  <c r="F13" i="16"/>
  <c r="F10" i="16"/>
  <c r="F9" i="16"/>
  <c r="F8" i="16"/>
  <c r="F44" i="16" l="1"/>
  <c r="F66" i="16" s="1"/>
  <c r="F64" i="15"/>
  <c r="D50" i="15"/>
  <c r="D32" i="15"/>
  <c r="D34" i="15" s="1"/>
  <c r="F13" i="15"/>
  <c r="F14" i="15"/>
  <c r="F15" i="15"/>
  <c r="F65" i="15" l="1"/>
  <c r="F63" i="15"/>
  <c r="F62" i="15"/>
  <c r="F61" i="15"/>
  <c r="F60" i="15"/>
  <c r="F59" i="15"/>
  <c r="F58" i="15"/>
  <c r="F57" i="15"/>
  <c r="F56" i="15"/>
  <c r="F55" i="15"/>
  <c r="F54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1" i="15"/>
  <c r="F20" i="15"/>
  <c r="F19" i="15"/>
  <c r="F18" i="15"/>
  <c r="F10" i="15"/>
  <c r="F9" i="15"/>
  <c r="F8" i="15"/>
  <c r="F66" i="15" l="1"/>
</calcChain>
</file>

<file path=xl/sharedStrings.xml><?xml version="1.0" encoding="utf-8"?>
<sst xmlns="http://schemas.openxmlformats.org/spreadsheetml/2006/main" count="222" uniqueCount="103">
  <si>
    <t>Provedení předepsaných zkoušek a revizí DLE ČSN 331500</t>
  </si>
  <si>
    <t>km</t>
  </si>
  <si>
    <t>Řezání živičných povrchů</t>
  </si>
  <si>
    <t>Bourání živičných povrchů</t>
  </si>
  <si>
    <t>Bourání betonových povrchů do tl. 100mm</t>
  </si>
  <si>
    <t>Vypodložení a zajištění spojky NN ve výkopu</t>
  </si>
  <si>
    <t>Příplatek za zatahování kabelů do trubek (6kg/m)</t>
  </si>
  <si>
    <t>Úprava povrchu rozprostřením zeminy</t>
  </si>
  <si>
    <t>Fólie výstražná z PVC šířka 22 cm barva dle ČSN</t>
  </si>
  <si>
    <t>Elektromontáže silnoproud</t>
  </si>
  <si>
    <t>Pospojování, uzemnění</t>
  </si>
  <si>
    <t>Rozvody kabelové</t>
  </si>
  <si>
    <t>sada</t>
  </si>
  <si>
    <t>Ocelový drát pozinkovaný FeZn-D10 (0,62 kg/m)</t>
  </si>
  <si>
    <t>Svorka hromosvodní, uzemňovací SP1 připojovací</t>
  </si>
  <si>
    <t>Zřízení kabel. lože z kopaného písku se zakrytím kabelu tloušťka zásypové vrstvy 10 cm cihlami - ve směru kabelu</t>
  </si>
  <si>
    <t>Zřízení kabel. lože z kopaného písku se zakrytím kabelu tloušťka zásypové vrstvy 10 cm cihlami - napříč kabelu</t>
  </si>
  <si>
    <t>Vytyčení trati kabel. Vedení v zastaveném prostoru</t>
  </si>
  <si>
    <t>Hloubení kabelové rýhy v zemině třídy 3,4 šíře 350mm, hloubka 800 mm</t>
  </si>
  <si>
    <t>Hloubení kabelové rýhy v zemině třídy 3,4 šíře 650mm, hloubka 1200 mm</t>
  </si>
  <si>
    <t>Zához kabelové rýhy - zemina tř.3,4 šíře 350 mm, hloubka 800 mm</t>
  </si>
  <si>
    <t>Zához kabelové rýhy - zemina tř.3,4 šíře 650 mm, hloubka 1200 mm</t>
  </si>
  <si>
    <t>Zajištění prostupů kabelů proti vnikání vody</t>
  </si>
  <si>
    <t>Provizorní povrch komunikace z betonu tl.100mm</t>
  </si>
  <si>
    <t>m</t>
  </si>
  <si>
    <t>ks</t>
  </si>
  <si>
    <t>CELKEM</t>
  </si>
  <si>
    <t>Zemní práce</t>
  </si>
  <si>
    <t>m3</t>
  </si>
  <si>
    <t>m2</t>
  </si>
  <si>
    <t>Křižovatka se silovým kabelem položení bet. žlabu včetně zakrytí, přesah 1m od kraje vedení</t>
  </si>
  <si>
    <t>Rozvody elektro</t>
  </si>
  <si>
    <t>kpl</t>
  </si>
  <si>
    <t>Kabel CYKY do 3Cx2,5 mm2 v trubce</t>
  </si>
  <si>
    <t>Manipulace v síti VO, NN PRIS, komunikace, odstavná plocha</t>
  </si>
  <si>
    <t>Rýha pro spojku kab. 0,4kV v zemině třídy 3,4</t>
  </si>
  <si>
    <t>Zához rýhy pro spojku kab. 0,4kV v zemině třídy 3,4</t>
  </si>
  <si>
    <t>Ocelový pásek pozinkovaný FeZn 30x4 (1,0 kg/m) k</t>
  </si>
  <si>
    <t>odpojení kabelů, zajištění beznapěťového stavu</t>
  </si>
  <si>
    <t>Kabelová koncovka do 5x 16mm2</t>
  </si>
  <si>
    <t>Rozměřeni světelných bodů</t>
  </si>
  <si>
    <t>Vypnutí a opětovné zapnutí vedení</t>
  </si>
  <si>
    <t>hod</t>
  </si>
  <si>
    <t>Úklid stavby</t>
  </si>
  <si>
    <t>Zajištění provizorního napájení</t>
  </si>
  <si>
    <t>Ekologická likvidace odpadu</t>
  </si>
  <si>
    <t>Zjištění stávajícího stavu</t>
  </si>
  <si>
    <t>Koordinace s ostatními profesemi</t>
  </si>
  <si>
    <t>Nákladní auto 5t</t>
  </si>
  <si>
    <t>Dozory provozovatele venkovního osvětlení</t>
  </si>
  <si>
    <t>Součinnost s provozovatelem venkovního osvětlení</t>
  </si>
  <si>
    <t>Zemnící vodič FeZn 30/4 odpojení, vzájemné propojení, izolace proti korozi</t>
  </si>
  <si>
    <t>č.z.</t>
  </si>
  <si>
    <t xml:space="preserve">"OKO" Zlín - Tř. T. Bati - modernizace objektu č.p. 508 a č.p. 5682
</t>
  </si>
  <si>
    <t>TI07-Venkovní osvětlení</t>
  </si>
  <si>
    <t xml:space="preserve"> Soupis výkonů</t>
  </si>
  <si>
    <t>Číslo pozice</t>
  </si>
  <si>
    <t>Měrná jednotka</t>
  </si>
  <si>
    <t>Množství</t>
  </si>
  <si>
    <t>Jednotková cena</t>
  </si>
  <si>
    <t>Mezisoučet</t>
  </si>
  <si>
    <t>Osvětlení plochy parkoviště</t>
  </si>
  <si>
    <t>Odvoz vybporaného do 1km, naložení, rozhoz, úprava povrchu</t>
  </si>
  <si>
    <t>Betonový základ 0,7 x 0,7 x 1,2 pro stožár VO</t>
  </si>
  <si>
    <t>bm</t>
  </si>
  <si>
    <t>Montážní pološina do 10m výšky vč přesunu</t>
  </si>
  <si>
    <t>Zajištění stávajícího stožáru VO</t>
  </si>
  <si>
    <t>Úprava a zajištění stávajícího rozvodu venkovního osvětlení</t>
  </si>
  <si>
    <t>Kabelová koncovka do 5x 6mm2</t>
  </si>
  <si>
    <t>Elektrický sloupek</t>
  </si>
  <si>
    <t>• 1x fast ethernet port s podporou PoE (15,4W)</t>
  </si>
  <si>
    <t>• maximální dosah SM vlákna 20 km</t>
  </si>
  <si>
    <t>• integrovaná přepěťová ochrana 1 kA</t>
  </si>
  <si>
    <t>• optický konektor SC / PC</t>
  </si>
  <si>
    <t>• provozní teplota –40°C do 70°C</t>
  </si>
  <si>
    <t>• zdroj 48 V DC / 40 W</t>
  </si>
  <si>
    <t>Energetický sloupek s víkem a komorou</t>
  </si>
  <si>
    <t>Výkop pro základ energetického sloupku 1,2x1,2x1,43 m</t>
  </si>
  <si>
    <t>Chráníčka rezervní k el.sloupku DN40</t>
  </si>
  <si>
    <t>• zásuvka 230V/16A s chráničem</t>
  </si>
  <si>
    <t>• zásuvka 400V/16A chráničový přívod</t>
  </si>
  <si>
    <t>19-4180-217</t>
  </si>
  <si>
    <t xml:space="preserve">
TI08-Areálové rozvody NN</t>
  </si>
  <si>
    <t>• víko nosnost 12,5t</t>
  </si>
  <si>
    <t>• víko včetně výplně (dlažba, beton…)</t>
  </si>
  <si>
    <t>zemní pásek pozinkovaný Fezn 30/4</t>
  </si>
  <si>
    <t>Kabel CYKY-J 5x6 mm2 v chráničce DN40 VO</t>
  </si>
  <si>
    <t>uzemňovací vodič FeZn D10</t>
  </si>
  <si>
    <t>Zajištění prostupů kabelů proti vnikání vody HSI150 D1/110</t>
  </si>
  <si>
    <t>Zajištění prostupů kabelů proti vnikání vody HSI150 D3/58</t>
  </si>
  <si>
    <t>Výkop pro základ sloupku e-mobilita</t>
  </si>
  <si>
    <t>Výzbroj stožárové rozvodníce 1x smyčka + 1x vývod s pojistkou pro svítidlo</t>
  </si>
  <si>
    <t xml:space="preserve">Ocelový stožár STK 660/60/3, kuželový stožár venkovního osvětlení, v = 6m, celková délka stožáru 9,2 m, bezpaticový, kruhový průřez, horní průměr 60 mm pro uchycení osvětlovacích těles na vrcholu stožáru bez výložníku, tloušťka plechu 4 mm, povrchová úprava – žárově pozinkovaný, s ukotveným dříkem stožáru v základové patce </t>
  </si>
  <si>
    <t xml:space="preserve">Svítidlo ELEKTRO-LUMEN MARUT S G1 ME 8k0 740 Pouliční LED svítidlo, hliníkový odlitek, difuzor skleněný C. výrobku: Světelný tok (Zdroje:):6000lm 
Výkon svítidla: 44.0 W
</t>
  </si>
  <si>
    <t>Kabel CYKY-J 5x6 mm2 v chráničce DN40 pro pylon</t>
  </si>
  <si>
    <t>Výkop pro základ stožáru VO do 8m</t>
  </si>
  <si>
    <t>Odvoz vybouraného do 1km, naložení, rozhoz, úprava povrchu</t>
  </si>
  <si>
    <t>ˇ31.03.2020</t>
  </si>
  <si>
    <t>POPIS VÝKONU</t>
  </si>
  <si>
    <t>Kabel CYKY-J 7x2,5 mm2 v chráničce DN40 pro pylon, závory, vata</t>
  </si>
  <si>
    <t>Kabel CYKY-J 7x2,5 mm2 v chráničce DN40, závory, vata přispůsobit dle ovl výrobku</t>
  </si>
  <si>
    <t>Kabel CYKY-J 5x6 mm2 v chráničce DN40 pro 3x el. sloupek, sloupek e-mobilita</t>
  </si>
  <si>
    <t>Kanál s požární odolností PYROLINE 50x210, včetně koncovek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</si>
</sst>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"/>
    <numFmt numFmtId="165" formatCode="_-* #,##0.000\ _K_č_-;\-* #,##0.000\ _K_č_-;_-* &quot;-&quot;??\ _K_č_-;_-@_-"/>
    <numFmt numFmtId="166" formatCode="_-* #,##0\ _K_č_-;\-* #,##0\ _K_č_-;_-* &quot;-&quot;??\ _K_č_-;_-@_-"/>
  </numFmts>
  <fonts count="20" x14ac:knownFonts="1">
    <font>
      <sz val="11"/>
      <name val="Arial CE"/>
      <family val="2"/>
      <charset val="238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0"/>
      <name val="Arial CE"/>
      <charset val="238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Helv"/>
      <charset val="238"/>
    </font>
    <font>
      <sz val="11"/>
      <name val="Arial CE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top" wrapText="1"/>
    </xf>
    <xf numFmtId="0" fontId="12" fillId="0" borderId="0"/>
    <xf numFmtId="0" fontId="15" fillId="0" borderId="0"/>
    <xf numFmtId="43" fontId="16" fillId="0" borderId="0" applyFont="0" applyFill="0" applyBorder="0" applyAlignment="0" applyProtection="0"/>
  </cellStyleXfs>
  <cellXfs count="96">
    <xf numFmtId="0" fontId="0" fillId="0" borderId="0" xfId="0">
      <alignment vertical="top" wrapText="1"/>
    </xf>
    <xf numFmtId="0" fontId="4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top"/>
    </xf>
    <xf numFmtId="0" fontId="8" fillId="0" borderId="0" xfId="0" applyFont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1" fillId="0" borderId="16" xfId="0" applyFont="1" applyBorder="1" applyAlignment="1">
      <alignment horizontal="center" vertical="top"/>
    </xf>
    <xf numFmtId="1" fontId="11" fillId="0" borderId="16" xfId="1" applyNumberFormat="1" applyFont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" fontId="6" fillId="2" borderId="5" xfId="0" applyNumberFormat="1" applyFont="1" applyFill="1" applyBorder="1" applyAlignment="1">
      <alignment horizontal="right" vertical="center"/>
    </xf>
    <xf numFmtId="4" fontId="11" fillId="0" borderId="17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 applyProtection="1">
      <alignment horizontal="right"/>
      <protection locked="0"/>
    </xf>
    <xf numFmtId="4" fontId="9" fillId="0" borderId="7" xfId="0" applyNumberFormat="1" applyFont="1" applyBorder="1" applyAlignment="1" applyProtection="1">
      <alignment horizontal="right" wrapText="1"/>
      <protection locked="0"/>
    </xf>
    <xf numFmtId="0" fontId="3" fillId="2" borderId="7" xfId="0" applyFont="1" applyFill="1" applyBorder="1" applyAlignment="1" applyProtection="1">
      <alignment horizontal="right" vertical="center"/>
      <protection locked="0"/>
    </xf>
    <xf numFmtId="4" fontId="8" fillId="0" borderId="11" xfId="0" applyNumberFormat="1" applyFont="1" applyBorder="1" applyAlignment="1" applyProtection="1">
      <alignment horizontal="right" vertical="top"/>
      <protection locked="0"/>
    </xf>
    <xf numFmtId="4" fontId="11" fillId="0" borderId="16" xfId="0" applyNumberFormat="1" applyFont="1" applyBorder="1" applyAlignment="1" applyProtection="1">
      <alignment horizontal="right" vertical="top"/>
      <protection locked="0"/>
    </xf>
    <xf numFmtId="4" fontId="3" fillId="0" borderId="3" xfId="0" applyNumberFormat="1" applyFont="1" applyFill="1" applyBorder="1" applyAlignment="1" applyProtection="1">
      <alignment horizontal="right" vertical="top"/>
      <protection locked="0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5" fillId="0" borderId="18" xfId="2" applyFont="1" applyFill="1" applyBorder="1" applyAlignment="1">
      <alignment horizontal="left" vertical="top"/>
    </xf>
    <xf numFmtId="1" fontId="5" fillId="0" borderId="18" xfId="2" applyNumberFormat="1" applyFont="1" applyFill="1" applyBorder="1" applyAlignment="1">
      <alignment horizontal="center" vertical="top" wrapText="1"/>
    </xf>
    <xf numFmtId="1" fontId="5" fillId="0" borderId="18" xfId="2" applyNumberFormat="1" applyFont="1" applyFill="1" applyBorder="1" applyAlignment="1">
      <alignment horizontal="right" vertical="top"/>
    </xf>
    <xf numFmtId="4" fontId="5" fillId="0" borderId="18" xfId="2" applyNumberFormat="1" applyFont="1" applyFill="1" applyBorder="1" applyAlignment="1" applyProtection="1">
      <alignment horizontal="right" vertical="top"/>
      <protection locked="0"/>
    </xf>
    <xf numFmtId="4" fontId="14" fillId="0" borderId="19" xfId="2" applyNumberFormat="1" applyFont="1" applyFill="1" applyBorder="1" applyAlignment="1">
      <alignment horizontal="right" vertical="top"/>
    </xf>
    <xf numFmtId="0" fontId="14" fillId="0" borderId="18" xfId="2" applyFont="1" applyFill="1" applyBorder="1" applyAlignment="1">
      <alignment horizontal="left" vertical="top" wrapText="1"/>
    </xf>
    <xf numFmtId="165" fontId="11" fillId="0" borderId="15" xfId="3" applyNumberFormat="1" applyFont="1" applyBorder="1" applyAlignment="1">
      <alignment horizontal="left" vertical="top"/>
    </xf>
    <xf numFmtId="0" fontId="11" fillId="0" borderId="16" xfId="0" applyFont="1" applyBorder="1" applyAlignment="1">
      <alignment horizontal="left" vertical="top" wrapText="1"/>
    </xf>
    <xf numFmtId="166" fontId="13" fillId="0" borderId="13" xfId="3" applyNumberFormat="1" applyFont="1" applyBorder="1" applyAlignment="1">
      <alignment horizontal="left" vertical="top"/>
    </xf>
    <xf numFmtId="0" fontId="8" fillId="0" borderId="11" xfId="0" applyFont="1" applyBorder="1" applyAlignment="1">
      <alignment horizontal="left" vertical="top" wrapText="1"/>
    </xf>
    <xf numFmtId="165" fontId="13" fillId="0" borderId="15" xfId="3" quotePrefix="1" applyNumberFormat="1" applyFont="1" applyBorder="1" applyAlignment="1">
      <alignment horizontal="left" vertical="top"/>
    </xf>
    <xf numFmtId="0" fontId="10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165" fontId="11" fillId="0" borderId="15" xfId="3" quotePrefix="1" applyNumberFormat="1" applyFont="1" applyBorder="1" applyAlignment="1">
      <alignment horizontal="left" vertical="top"/>
    </xf>
    <xf numFmtId="49" fontId="11" fillId="0" borderId="15" xfId="0" quotePrefix="1" applyNumberFormat="1" applyFont="1" applyBorder="1" applyAlignment="1">
      <alignment horizontal="left" vertical="top"/>
    </xf>
    <xf numFmtId="0" fontId="11" fillId="0" borderId="16" xfId="1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1" fontId="11" fillId="0" borderId="16" xfId="0" applyNumberFormat="1" applyFont="1" applyBorder="1" applyAlignment="1">
      <alignment horizontal="right" vertical="top"/>
    </xf>
    <xf numFmtId="1" fontId="4" fillId="0" borderId="11" xfId="0" applyNumberFormat="1" applyFont="1" applyBorder="1" applyAlignment="1">
      <alignment horizontal="right" vertical="top"/>
    </xf>
    <xf numFmtId="164" fontId="11" fillId="0" borderId="16" xfId="0" applyNumberFormat="1" applyFont="1" applyBorder="1" applyAlignment="1">
      <alignment horizontal="right" vertical="top"/>
    </xf>
    <xf numFmtId="1" fontId="3" fillId="0" borderId="3" xfId="0" applyNumberFormat="1" applyFont="1" applyFill="1" applyBorder="1" applyAlignment="1">
      <alignment horizontal="right" vertical="top"/>
    </xf>
    <xf numFmtId="1" fontId="2" fillId="0" borderId="6" xfId="0" applyNumberFormat="1" applyFont="1" applyBorder="1" applyAlignment="1">
      <alignment horizontal="right"/>
    </xf>
    <xf numFmtId="1" fontId="14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9" fillId="0" borderId="3" xfId="0" applyNumberFormat="1" applyFont="1" applyBorder="1" applyAlignment="1">
      <alignment horizontal="right" vertical="center" wrapText="1"/>
    </xf>
    <xf numFmtId="4" fontId="9" fillId="0" borderId="3" xfId="0" applyNumberFormat="1" applyFont="1" applyBorder="1" applyAlignment="1" applyProtection="1">
      <alignment horizontal="right" vertical="center" wrapText="1"/>
      <protection locked="0"/>
    </xf>
    <xf numFmtId="4" fontId="9" fillId="0" borderId="4" xfId="0" applyNumberFormat="1" applyFont="1" applyBorder="1" applyAlignment="1">
      <alignment horizontal="right" vertical="center"/>
    </xf>
    <xf numFmtId="1" fontId="4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left"/>
    </xf>
    <xf numFmtId="3" fontId="18" fillId="0" borderId="12" xfId="0" applyNumberFormat="1" applyFont="1" applyBorder="1" applyAlignment="1">
      <alignment horizontal="right"/>
    </xf>
    <xf numFmtId="0" fontId="19" fillId="0" borderId="6" xfId="0" applyFont="1" applyBorder="1" applyAlignment="1">
      <alignment vertical="top" wrapText="1"/>
    </xf>
    <xf numFmtId="0" fontId="0" fillId="0" borderId="0" xfId="0" applyFont="1" applyFill="1" applyBorder="1">
      <alignment vertical="top" wrapText="1"/>
    </xf>
    <xf numFmtId="4" fontId="4" fillId="0" borderId="5" xfId="0" applyNumberFormat="1" applyFont="1" applyBorder="1" applyAlignment="1">
      <alignment horizontal="right" wrapText="1"/>
    </xf>
    <xf numFmtId="4" fontId="6" fillId="0" borderId="14" xfId="0" applyNumberFormat="1" applyFont="1" applyBorder="1" applyAlignment="1">
      <alignment horizontal="right" vertical="top"/>
    </xf>
    <xf numFmtId="1" fontId="0" fillId="0" borderId="16" xfId="0" applyNumberFormat="1" applyFont="1" applyBorder="1" applyAlignment="1">
      <alignment horizontal="right" vertical="top" wrapText="1"/>
    </xf>
    <xf numFmtId="4" fontId="0" fillId="0" borderId="16" xfId="0" applyNumberFormat="1" applyFont="1" applyBorder="1" applyAlignment="1">
      <alignment horizontal="right" vertical="top" wrapText="1"/>
    </xf>
    <xf numFmtId="4" fontId="6" fillId="0" borderId="4" xfId="0" applyNumberFormat="1" applyFont="1" applyFill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1" fontId="0" fillId="0" borderId="0" xfId="0" applyNumberFormat="1" applyFont="1" applyAlignment="1">
      <alignment horizontal="right" vertical="top" wrapText="1"/>
    </xf>
    <xf numFmtId="0" fontId="0" fillId="0" borderId="0" xfId="0" applyFont="1" applyAlignment="1" applyProtection="1">
      <alignment horizontal="right" vertical="top" wrapText="1"/>
      <protection locked="0"/>
    </xf>
    <xf numFmtId="0" fontId="0" fillId="0" borderId="0" xfId="0" applyFont="1" applyAlignment="1">
      <alignment horizontal="right" vertical="top" wrapText="1"/>
    </xf>
    <xf numFmtId="4" fontId="11" fillId="0" borderId="16" xfId="0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 applyBorder="1" applyAlignment="1">
      <alignment vertical="top" wrapText="1"/>
    </xf>
    <xf numFmtId="0" fontId="3" fillId="0" borderId="9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1" fontId="14" fillId="0" borderId="0" xfId="0" applyNumberFormat="1" applyFont="1" applyBorder="1" applyAlignment="1">
      <alignment horizontal="left" vertical="top"/>
    </xf>
    <xf numFmtId="3" fontId="18" fillId="0" borderId="12" xfId="0" applyNumberFormat="1" applyFont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wrapText="1"/>
    </xf>
    <xf numFmtId="0" fontId="1" fillId="0" borderId="8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/>
    </xf>
    <xf numFmtId="1" fontId="2" fillId="0" borderId="6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 applyProtection="1">
      <alignment horizontal="right" vertical="top"/>
      <protection locked="0"/>
    </xf>
    <xf numFmtId="4" fontId="3" fillId="0" borderId="1" xfId="0" applyNumberFormat="1" applyFont="1" applyBorder="1" applyAlignment="1">
      <alignment horizontal="right" vertical="top"/>
    </xf>
    <xf numFmtId="165" fontId="11" fillId="0" borderId="15" xfId="3" quotePrefix="1" applyNumberFormat="1" applyFont="1" applyFill="1" applyBorder="1" applyAlignment="1">
      <alignment horizontal="left" vertical="top"/>
    </xf>
    <xf numFmtId="0" fontId="11" fillId="0" borderId="16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center" vertical="top"/>
    </xf>
    <xf numFmtId="1" fontId="11" fillId="0" borderId="16" xfId="0" applyNumberFormat="1" applyFont="1" applyFill="1" applyBorder="1" applyAlignment="1">
      <alignment horizontal="right" vertical="top"/>
    </xf>
    <xf numFmtId="4" fontId="11" fillId="0" borderId="17" xfId="0" applyNumberFormat="1" applyFont="1" applyFill="1" applyBorder="1" applyAlignment="1">
      <alignment horizontal="right" vertical="top"/>
    </xf>
    <xf numFmtId="165" fontId="13" fillId="0" borderId="15" xfId="3" quotePrefix="1" applyNumberFormat="1" applyFont="1" applyFill="1" applyBorder="1" applyAlignment="1">
      <alignment horizontal="left" vertical="top"/>
    </xf>
    <xf numFmtId="0" fontId="17" fillId="0" borderId="16" xfId="0" applyFont="1" applyFill="1" applyBorder="1" applyAlignment="1">
      <alignment horizontal="left" vertical="top" wrapText="1"/>
    </xf>
    <xf numFmtId="165" fontId="11" fillId="0" borderId="15" xfId="3" applyNumberFormat="1" applyFont="1" applyFill="1" applyBorder="1" applyAlignment="1">
      <alignment horizontal="left" vertical="top"/>
    </xf>
    <xf numFmtId="164" fontId="11" fillId="0" borderId="16" xfId="0" applyNumberFormat="1" applyFont="1" applyFill="1" applyBorder="1" applyAlignment="1">
      <alignment horizontal="right" vertical="top"/>
    </xf>
    <xf numFmtId="0" fontId="14" fillId="0" borderId="20" xfId="2" applyFont="1" applyFill="1" applyBorder="1" applyAlignment="1">
      <alignment horizontal="left" vertical="top" wrapText="1"/>
    </xf>
    <xf numFmtId="0" fontId="5" fillId="0" borderId="16" xfId="2" applyFont="1" applyFill="1" applyBorder="1" applyAlignment="1">
      <alignment horizontal="left" vertical="top"/>
    </xf>
    <xf numFmtId="1" fontId="5" fillId="0" borderId="16" xfId="2" applyNumberFormat="1" applyFont="1" applyFill="1" applyBorder="1" applyAlignment="1">
      <alignment horizontal="center" vertical="top" wrapText="1"/>
    </xf>
    <xf numFmtId="1" fontId="5" fillId="0" borderId="16" xfId="2" applyNumberFormat="1" applyFont="1" applyFill="1" applyBorder="1" applyAlignment="1">
      <alignment horizontal="right" vertical="top"/>
    </xf>
    <xf numFmtId="4" fontId="5" fillId="0" borderId="16" xfId="2" applyNumberFormat="1" applyFont="1" applyFill="1" applyBorder="1" applyAlignment="1" applyProtection="1">
      <alignment horizontal="right" vertical="top"/>
      <protection locked="0"/>
    </xf>
    <xf numFmtId="4" fontId="14" fillId="0" borderId="17" xfId="2" applyNumberFormat="1" applyFont="1" applyFill="1" applyBorder="1" applyAlignment="1">
      <alignment horizontal="right" vertical="top"/>
    </xf>
  </cellXfs>
  <cellStyles count="4">
    <cellStyle name="Čárka" xfId="3" builtinId="3"/>
    <cellStyle name="Normální" xfId="0" builtinId="0"/>
    <cellStyle name="normální_Náklady" xfId="1"/>
    <cellStyle name="Styl 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8" name="Text Box 48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0" name="Text Box 5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1" name="Text Box 5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2" name="Text Box 5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0" name="Text Box 6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1" name="Text Box 6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2" name="Text Box 6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6" name="Line 6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0" name="Text Box 7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1" name="Text Box 7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2" name="Text Box 7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3" name="Text Box 7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4" name="Text Box 7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5" name="Line 7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6" name="Line 7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7" name="Line 7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8" name="Line 7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9" name="Line 7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0" name="Line 8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1" name="Text Box 8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2" name="Line 8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3" name="Line 8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4" name="Line 8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5" name="Line 8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6" name="Line 8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7" name="Line 8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8" name="Text Box 88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9" name="Text Box 8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0" name="Line 9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1" name="Line 9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2" name="Line 9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3" name="Line 9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4" name="Line 9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5" name="Line 9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6" name="Line 9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7" name="Line 9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8" name="Line 9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99" name="Text Box 9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0" name="Text Box 10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1" name="Text Box 10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2" name="Text Box 10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3" name="Text Box 10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4" name="Line 10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5" name="Line 10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6" name="Line 10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7" name="Line 10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8" name="Line 10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9" name="Text Box 10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0" name="Text Box 11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1" name="Text Box 11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2" name="Text Box 11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3" name="Text Box 11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4" name="Line 11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5" name="Line 11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6" name="Line 11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7" name="Line 11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8" name="Line 11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9" name="Line 11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0" name="Line 12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1" name="Text Box 12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2" name="Text Box 12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3" name="Text Box 12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4" name="Text Box 12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5" name="Text Box 125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26" name="Text Box 126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7" name="Line 127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8" name="Line 128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9" name="Line 129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0" name="Line 130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1" name="Line 131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2" name="Line 132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33" name="Text Box 133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34" name="Text Box 134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5" name="Line 135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6" name="Line 136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7" name="Line 137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8" name="Line 138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9" name="Line 139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0" name="Line 140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1" name="Line 141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2" name="Line 142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3" name="Line 143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4" name="Text Box 144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5" name="Text Box 145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6" name="Text Box 146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7" name="Text Box 147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8" name="Text Box 148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9" name="Text Box 149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0" name="Text Box 150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1" name="Text Box 151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2" name="Text Box 152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3" name="Text Box 153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4" name="Line 154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5" name="Line 155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6" name="Line 156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7" name="Line 157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8" name="Line 158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9" name="Line 159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60" name="Line 160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1" name="Text Box 161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2" name="Text Box 162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3" name="Text Box 163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4" name="Text Box 164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5" name="Text Box 165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3276600</xdr:colOff>
      <xdr:row>24</xdr:row>
      <xdr:rowOff>266700</xdr:rowOff>
    </xdr:from>
    <xdr:to>
      <xdr:col>2</xdr:col>
      <xdr:colOff>208915</xdr:colOff>
      <xdr:row>29</xdr:row>
      <xdr:rowOff>19050</xdr:rowOff>
    </xdr:to>
    <xdr:pic>
      <xdr:nvPicPr>
        <xdr:cNvPr id="166" name="Obrázek 16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6762750"/>
          <a:ext cx="1618615" cy="1390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48" name="Text Box 48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50" name="Text Box 5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51" name="Text Box 5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52" name="Text Box 5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60" name="Text Box 6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61" name="Text Box 6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62" name="Text Box 6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6" name="Line 6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0" name="Text Box 7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1" name="Text Box 7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2" name="Text Box 7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3" name="Text Box 7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4" name="Text Box 7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5" name="Line 7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6" name="Line 7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7" name="Line 7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8" name="Line 7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9" name="Line 7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0" name="Line 8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81" name="Text Box 8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2" name="Line 8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3" name="Line 8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4" name="Line 8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5" name="Line 8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6" name="Line 8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7" name="Line 8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88" name="Text Box 88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89" name="Text Box 8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0" name="Line 9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1" name="Line 9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2" name="Line 9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3" name="Line 9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4" name="Line 9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5" name="Line 9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6" name="Line 9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7" name="Line 9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8" name="Line 9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99" name="Text Box 9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0" name="Text Box 10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1" name="Text Box 10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2" name="Text Box 10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3" name="Text Box 10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4" name="Line 10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5" name="Line 10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6" name="Line 10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7" name="Line 10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8" name="Line 10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9" name="Text Box 10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10" name="Text Box 11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11" name="Text Box 11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12" name="Text Box 11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13" name="Text Box 11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4" name="Line 11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5" name="Line 11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6" name="Line 11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7" name="Line 11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8" name="Line 11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9" name="Line 11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20" name="Line 12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1" name="Text Box 12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2" name="Text Box 12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3" name="Text Box 12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4" name="Text Box 12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5" name="Text Box 125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26" name="Text Box 126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7" name="Line 127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8" name="Line 128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9" name="Line 129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0" name="Line 130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1" name="Line 131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2" name="Line 132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33" name="Text Box 133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34" name="Text Box 134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5" name="Line 135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6" name="Line 136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7" name="Line 137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8" name="Line 138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9" name="Line 139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0" name="Line 140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1" name="Line 141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2" name="Line 142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3" name="Line 143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4" name="Text Box 144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5" name="Text Box 145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6" name="Text Box 146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7" name="Text Box 147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8" name="Text Box 148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9" name="Text Box 149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0" name="Text Box 150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1" name="Text Box 151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2" name="Text Box 152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3" name="Text Box 153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4" name="Line 154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5" name="Line 155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6" name="Line 156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7" name="Line 157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8" name="Line 158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9" name="Line 159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60" name="Line 160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1" name="Text Box 161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2" name="Text Box 162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3" name="Text Box 163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4" name="Text Box 164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5" name="Text Box 165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00B050"/>
  </sheetPr>
  <dimension ref="A1:F66"/>
  <sheetViews>
    <sheetView view="pageBreakPreview" zoomScaleNormal="100" zoomScaleSheetLayoutView="100" workbookViewId="0"/>
  </sheetViews>
  <sheetFormatPr defaultRowHeight="14.25" x14ac:dyDescent="0.2"/>
  <cols>
    <col min="1" max="1" width="9.75" style="62" bestFit="1" customWidth="1"/>
    <col min="2" max="2" width="61.5" style="63" bestFit="1" customWidth="1"/>
    <col min="3" max="3" width="8.875" style="64" customWidth="1"/>
    <col min="4" max="4" width="7.625" style="65" customWidth="1"/>
    <col min="5" max="5" width="10.125" style="66" customWidth="1"/>
    <col min="6" max="6" width="14.125" style="67" customWidth="1"/>
    <col min="7" max="16384" width="9" style="56"/>
  </cols>
  <sheetData>
    <row r="1" spans="1:6" ht="30" x14ac:dyDescent="0.4">
      <c r="A1" s="4"/>
      <c r="B1" s="55" t="s">
        <v>53</v>
      </c>
      <c r="C1" s="53" t="s">
        <v>55</v>
      </c>
      <c r="D1" s="46"/>
      <c r="E1" s="16"/>
      <c r="F1" s="80" t="s">
        <v>97</v>
      </c>
    </row>
    <row r="2" spans="1:6" ht="15.75" x14ac:dyDescent="0.25">
      <c r="A2" s="5"/>
      <c r="B2" s="23" t="s">
        <v>54</v>
      </c>
      <c r="C2" s="1"/>
      <c r="D2" s="47"/>
      <c r="E2" s="54" t="s">
        <v>52</v>
      </c>
      <c r="F2" s="54" t="s">
        <v>81</v>
      </c>
    </row>
    <row r="3" spans="1:6" ht="10.5" customHeight="1" thickBot="1" x14ac:dyDescent="0.25">
      <c r="A3" s="5"/>
      <c r="B3" s="9"/>
      <c r="C3" s="1"/>
      <c r="D3" s="48"/>
      <c r="E3" s="17"/>
      <c r="F3" s="57"/>
    </row>
    <row r="4" spans="1:6" ht="24.75" thickBot="1" x14ac:dyDescent="0.25">
      <c r="A4" s="2" t="s">
        <v>56</v>
      </c>
      <c r="B4" s="22" t="s">
        <v>98</v>
      </c>
      <c r="C4" s="3" t="s">
        <v>57</v>
      </c>
      <c r="D4" s="49" t="s">
        <v>58</v>
      </c>
      <c r="E4" s="50" t="s">
        <v>59</v>
      </c>
      <c r="F4" s="51" t="s">
        <v>60</v>
      </c>
    </row>
    <row r="5" spans="1:6" ht="12.75" customHeight="1" thickBot="1" x14ac:dyDescent="0.25">
      <c r="A5" s="6"/>
      <c r="B5" s="10"/>
      <c r="C5" s="7"/>
      <c r="D5" s="52"/>
      <c r="E5" s="18"/>
      <c r="F5" s="14"/>
    </row>
    <row r="6" spans="1:6" x14ac:dyDescent="0.2">
      <c r="A6" s="29"/>
      <c r="B6" s="24" t="s">
        <v>31</v>
      </c>
      <c r="C6" s="25"/>
      <c r="D6" s="26"/>
      <c r="E6" s="27"/>
      <c r="F6" s="28"/>
    </row>
    <row r="7" spans="1:6" x14ac:dyDescent="0.2">
      <c r="A7" s="90"/>
      <c r="B7" s="91"/>
      <c r="C7" s="92"/>
      <c r="D7" s="93"/>
      <c r="E7" s="94"/>
      <c r="F7" s="95"/>
    </row>
    <row r="8" spans="1:6" x14ac:dyDescent="0.2">
      <c r="A8" s="30">
        <v>7.0010000000000003</v>
      </c>
      <c r="B8" s="31" t="s">
        <v>34</v>
      </c>
      <c r="C8" s="11" t="s">
        <v>12</v>
      </c>
      <c r="D8" s="42">
        <v>1</v>
      </c>
      <c r="E8" s="20"/>
      <c r="F8" s="15">
        <f t="shared" ref="F8:F10" si="0">E8*D8</f>
        <v>0</v>
      </c>
    </row>
    <row r="9" spans="1:6" x14ac:dyDescent="0.2">
      <c r="A9" s="30">
        <v>7.0019999999999998</v>
      </c>
      <c r="B9" s="31" t="s">
        <v>38</v>
      </c>
      <c r="C9" s="11" t="s">
        <v>12</v>
      </c>
      <c r="D9" s="42">
        <v>1</v>
      </c>
      <c r="E9" s="20"/>
      <c r="F9" s="15">
        <f t="shared" si="0"/>
        <v>0</v>
      </c>
    </row>
    <row r="10" spans="1:6" ht="29.25" thickBot="1" x14ac:dyDescent="0.25">
      <c r="A10" s="30">
        <v>7.0030000000000001</v>
      </c>
      <c r="B10" s="31" t="s">
        <v>51</v>
      </c>
      <c r="C10" s="11" t="s">
        <v>12</v>
      </c>
      <c r="D10" s="42">
        <v>15</v>
      </c>
      <c r="E10" s="20"/>
      <c r="F10" s="15">
        <f t="shared" si="0"/>
        <v>0</v>
      </c>
    </row>
    <row r="11" spans="1:6" ht="16.5" thickBot="1" x14ac:dyDescent="0.25">
      <c r="A11" s="32"/>
      <c r="B11" s="33" t="s">
        <v>11</v>
      </c>
      <c r="C11" s="8"/>
      <c r="D11" s="43"/>
      <c r="E11" s="19"/>
      <c r="F11" s="58"/>
    </row>
    <row r="12" spans="1:6" ht="15" x14ac:dyDescent="0.2">
      <c r="A12" s="34"/>
      <c r="B12" s="35" t="s">
        <v>9</v>
      </c>
      <c r="C12" s="11"/>
      <c r="D12" s="42"/>
      <c r="E12" s="20"/>
      <c r="F12" s="15"/>
    </row>
    <row r="13" spans="1:6" x14ac:dyDescent="0.2">
      <c r="A13" s="30">
        <v>7.0039999999999996</v>
      </c>
      <c r="B13" s="31" t="s">
        <v>86</v>
      </c>
      <c r="C13" s="11" t="s">
        <v>24</v>
      </c>
      <c r="D13" s="42">
        <f>96*1.1</f>
        <v>105.60000000000001</v>
      </c>
      <c r="E13" s="20"/>
      <c r="F13" s="15">
        <f t="shared" ref="F13" si="1">$D13*E13</f>
        <v>0</v>
      </c>
    </row>
    <row r="14" spans="1:6" x14ac:dyDescent="0.2">
      <c r="A14" s="30">
        <v>7.0049999999999999</v>
      </c>
      <c r="B14" s="31" t="s">
        <v>33</v>
      </c>
      <c r="C14" s="11" t="s">
        <v>24</v>
      </c>
      <c r="D14" s="42">
        <v>10</v>
      </c>
      <c r="E14" s="20"/>
      <c r="F14" s="15">
        <f t="shared" ref="F14" si="2">$D14*E14</f>
        <v>0</v>
      </c>
    </row>
    <row r="15" spans="1:6" x14ac:dyDescent="0.2">
      <c r="A15" s="30">
        <v>7.0060000000000002</v>
      </c>
      <c r="B15" s="31" t="s">
        <v>39</v>
      </c>
      <c r="C15" s="11" t="s">
        <v>32</v>
      </c>
      <c r="D15" s="42">
        <v>2</v>
      </c>
      <c r="E15" s="20"/>
      <c r="F15" s="15">
        <f t="shared" ref="F15" si="3">$D15*E15</f>
        <v>0</v>
      </c>
    </row>
    <row r="16" spans="1:6" x14ac:dyDescent="0.2">
      <c r="A16" s="30"/>
      <c r="B16" s="31"/>
      <c r="C16" s="11"/>
      <c r="D16" s="42"/>
      <c r="E16" s="20"/>
      <c r="F16" s="15"/>
    </row>
    <row r="17" spans="1:6" ht="15" x14ac:dyDescent="0.2">
      <c r="A17" s="34"/>
      <c r="B17" s="36" t="s">
        <v>10</v>
      </c>
      <c r="C17" s="11"/>
      <c r="D17" s="42"/>
      <c r="E17" s="20"/>
      <c r="F17" s="15"/>
    </row>
    <row r="18" spans="1:6" x14ac:dyDescent="0.2">
      <c r="A18" s="30">
        <v>7.0069999999999997</v>
      </c>
      <c r="B18" s="31" t="s">
        <v>13</v>
      </c>
      <c r="C18" s="11" t="s">
        <v>24</v>
      </c>
      <c r="D18" s="42">
        <v>10</v>
      </c>
      <c r="E18" s="20"/>
      <c r="F18" s="15">
        <f>$D18*E18</f>
        <v>0</v>
      </c>
    </row>
    <row r="19" spans="1:6" x14ac:dyDescent="0.2">
      <c r="A19" s="30">
        <v>7.008</v>
      </c>
      <c r="B19" s="31" t="s">
        <v>37</v>
      </c>
      <c r="C19" s="11" t="s">
        <v>24</v>
      </c>
      <c r="D19" s="42">
        <v>50</v>
      </c>
      <c r="E19" s="20"/>
      <c r="F19" s="15">
        <f>$D19*E19</f>
        <v>0</v>
      </c>
    </row>
    <row r="20" spans="1:6" x14ac:dyDescent="0.2">
      <c r="A20" s="30">
        <v>7.0090000000000003</v>
      </c>
      <c r="B20" s="31" t="s">
        <v>14</v>
      </c>
      <c r="C20" s="11" t="s">
        <v>25</v>
      </c>
      <c r="D20" s="42">
        <v>4</v>
      </c>
      <c r="E20" s="20"/>
      <c r="F20" s="15">
        <f>$D20*E20</f>
        <v>0</v>
      </c>
    </row>
    <row r="21" spans="1:6" x14ac:dyDescent="0.2">
      <c r="A21" s="37">
        <v>7.01</v>
      </c>
      <c r="B21" s="31" t="s">
        <v>0</v>
      </c>
      <c r="C21" s="11" t="s">
        <v>32</v>
      </c>
      <c r="D21" s="42">
        <v>1</v>
      </c>
      <c r="E21" s="20"/>
      <c r="F21" s="15">
        <f>$D21*E21</f>
        <v>0</v>
      </c>
    </row>
    <row r="22" spans="1:6" x14ac:dyDescent="0.2">
      <c r="A22" s="37"/>
      <c r="B22" s="36" t="s">
        <v>61</v>
      </c>
      <c r="C22" s="11"/>
      <c r="D22" s="42"/>
      <c r="E22" s="20"/>
      <c r="F22" s="15"/>
    </row>
    <row r="23" spans="1:6" ht="71.25" x14ac:dyDescent="0.2">
      <c r="A23" s="81">
        <v>7.0110000000000001</v>
      </c>
      <c r="B23" s="82" t="s">
        <v>92</v>
      </c>
      <c r="C23" s="83" t="s">
        <v>25</v>
      </c>
      <c r="D23" s="84">
        <v>1</v>
      </c>
      <c r="E23" s="68"/>
      <c r="F23" s="85">
        <f t="shared" ref="F23:F25" si="4">$D23*E23</f>
        <v>0</v>
      </c>
    </row>
    <row r="24" spans="1:6" ht="28.5" x14ac:dyDescent="0.2">
      <c r="A24" s="81">
        <v>7.0119999999999996</v>
      </c>
      <c r="B24" s="82" t="s">
        <v>91</v>
      </c>
      <c r="C24" s="83" t="s">
        <v>32</v>
      </c>
      <c r="D24" s="84">
        <v>1</v>
      </c>
      <c r="E24" s="68"/>
      <c r="F24" s="85">
        <f t="shared" si="4"/>
        <v>0</v>
      </c>
    </row>
    <row r="25" spans="1:6" ht="71.25" x14ac:dyDescent="0.2">
      <c r="A25" s="81">
        <v>7.0129999999999999</v>
      </c>
      <c r="B25" s="82" t="s">
        <v>93</v>
      </c>
      <c r="C25" s="83" t="s">
        <v>25</v>
      </c>
      <c r="D25" s="84">
        <v>1</v>
      </c>
      <c r="E25" s="68"/>
      <c r="F25" s="85">
        <f t="shared" si="4"/>
        <v>0</v>
      </c>
    </row>
    <row r="26" spans="1:6" x14ac:dyDescent="0.2">
      <c r="A26" s="81"/>
      <c r="B26" s="82"/>
      <c r="C26" s="83"/>
      <c r="D26" s="84"/>
      <c r="E26" s="68"/>
      <c r="F26" s="85"/>
    </row>
    <row r="27" spans="1:6" x14ac:dyDescent="0.2">
      <c r="A27" s="81"/>
      <c r="B27" s="82"/>
      <c r="C27" s="83"/>
      <c r="D27" s="84"/>
      <c r="E27" s="68"/>
      <c r="F27" s="85"/>
    </row>
    <row r="28" spans="1:6" x14ac:dyDescent="0.2">
      <c r="A28" s="81"/>
      <c r="B28" s="82"/>
      <c r="C28" s="83"/>
      <c r="D28" s="84"/>
      <c r="E28" s="68"/>
      <c r="F28" s="85"/>
    </row>
    <row r="29" spans="1:6" ht="15" x14ac:dyDescent="0.2">
      <c r="A29" s="86"/>
      <c r="B29" s="87" t="s">
        <v>27</v>
      </c>
      <c r="C29" s="83"/>
      <c r="D29" s="84"/>
      <c r="E29" s="68"/>
      <c r="F29" s="85"/>
    </row>
    <row r="30" spans="1:6" x14ac:dyDescent="0.2">
      <c r="A30" s="88">
        <v>7.0140000000000002</v>
      </c>
      <c r="B30" s="82" t="s">
        <v>17</v>
      </c>
      <c r="C30" s="83" t="s">
        <v>1</v>
      </c>
      <c r="D30" s="89">
        <v>3.5000000000000003E-2</v>
      </c>
      <c r="E30" s="68"/>
      <c r="F30" s="85">
        <f t="shared" ref="F30:F65" si="5">$D30*E30</f>
        <v>0</v>
      </c>
    </row>
    <row r="31" spans="1:6" x14ac:dyDescent="0.2">
      <c r="A31" s="88">
        <v>7.0149999999999997</v>
      </c>
      <c r="B31" s="82" t="s">
        <v>2</v>
      </c>
      <c r="C31" s="83" t="s">
        <v>24</v>
      </c>
      <c r="D31" s="84">
        <v>70</v>
      </c>
      <c r="E31" s="68"/>
      <c r="F31" s="85">
        <f t="shared" si="5"/>
        <v>0</v>
      </c>
    </row>
    <row r="32" spans="1:6" x14ac:dyDescent="0.2">
      <c r="A32" s="88">
        <v>7.016</v>
      </c>
      <c r="B32" s="82" t="s">
        <v>3</v>
      </c>
      <c r="C32" s="83" t="s">
        <v>29</v>
      </c>
      <c r="D32" s="84">
        <f>D31*0.35</f>
        <v>24.5</v>
      </c>
      <c r="E32" s="68"/>
      <c r="F32" s="85">
        <f t="shared" si="5"/>
        <v>0</v>
      </c>
    </row>
    <row r="33" spans="1:6" x14ac:dyDescent="0.2">
      <c r="A33" s="88">
        <v>7.0170000000000003</v>
      </c>
      <c r="B33" s="82" t="s">
        <v>4</v>
      </c>
      <c r="C33" s="83" t="s">
        <v>29</v>
      </c>
      <c r="D33" s="84">
        <v>6</v>
      </c>
      <c r="E33" s="68"/>
      <c r="F33" s="85">
        <f t="shared" si="5"/>
        <v>0</v>
      </c>
    </row>
    <row r="34" spans="1:6" x14ac:dyDescent="0.2">
      <c r="A34" s="88">
        <v>7.0179999999999998</v>
      </c>
      <c r="B34" s="82" t="s">
        <v>62</v>
      </c>
      <c r="C34" s="83" t="s">
        <v>28</v>
      </c>
      <c r="D34" s="84">
        <f>(D32+D33)*0.7</f>
        <v>21.349999999999998</v>
      </c>
      <c r="E34" s="68"/>
      <c r="F34" s="85">
        <f t="shared" si="5"/>
        <v>0</v>
      </c>
    </row>
    <row r="35" spans="1:6" x14ac:dyDescent="0.2">
      <c r="A35" s="88">
        <v>7.0190000000000001</v>
      </c>
      <c r="B35" s="82" t="s">
        <v>18</v>
      </c>
      <c r="C35" s="83" t="s">
        <v>24</v>
      </c>
      <c r="D35" s="84">
        <v>35</v>
      </c>
      <c r="E35" s="68"/>
      <c r="F35" s="85">
        <f t="shared" si="5"/>
        <v>0</v>
      </c>
    </row>
    <row r="36" spans="1:6" x14ac:dyDescent="0.2">
      <c r="A36" s="88">
        <v>7.02</v>
      </c>
      <c r="B36" s="82" t="s">
        <v>19</v>
      </c>
      <c r="C36" s="83" t="s">
        <v>24</v>
      </c>
      <c r="D36" s="84">
        <v>0</v>
      </c>
      <c r="E36" s="68"/>
      <c r="F36" s="85">
        <f t="shared" si="5"/>
        <v>0</v>
      </c>
    </row>
    <row r="37" spans="1:6" x14ac:dyDescent="0.2">
      <c r="A37" s="88">
        <v>7.0209999999999999</v>
      </c>
      <c r="B37" s="82" t="s">
        <v>35</v>
      </c>
      <c r="C37" s="83" t="s">
        <v>25</v>
      </c>
      <c r="D37" s="84">
        <v>0</v>
      </c>
      <c r="E37" s="68"/>
      <c r="F37" s="85">
        <f t="shared" si="5"/>
        <v>0</v>
      </c>
    </row>
    <row r="38" spans="1:6" x14ac:dyDescent="0.2">
      <c r="A38" s="88">
        <v>7.0220000000000002</v>
      </c>
      <c r="B38" s="82" t="s">
        <v>5</v>
      </c>
      <c r="C38" s="83" t="s">
        <v>25</v>
      </c>
      <c r="D38" s="84">
        <v>0</v>
      </c>
      <c r="E38" s="68"/>
      <c r="F38" s="85">
        <f t="shared" si="5"/>
        <v>0</v>
      </c>
    </row>
    <row r="39" spans="1:6" x14ac:dyDescent="0.2">
      <c r="A39" s="88">
        <v>7.0229999999999997</v>
      </c>
      <c r="B39" s="82" t="s">
        <v>36</v>
      </c>
      <c r="C39" s="83" t="s">
        <v>25</v>
      </c>
      <c r="D39" s="84">
        <v>0</v>
      </c>
      <c r="E39" s="68"/>
      <c r="F39" s="85">
        <f t="shared" si="5"/>
        <v>0</v>
      </c>
    </row>
    <row r="40" spans="1:6" ht="28.5" x14ac:dyDescent="0.2">
      <c r="A40" s="88">
        <v>7.024</v>
      </c>
      <c r="B40" s="82" t="s">
        <v>15</v>
      </c>
      <c r="C40" s="83" t="s">
        <v>24</v>
      </c>
      <c r="D40" s="84">
        <v>35</v>
      </c>
      <c r="E40" s="68"/>
      <c r="F40" s="85">
        <f t="shared" si="5"/>
        <v>0</v>
      </c>
    </row>
    <row r="41" spans="1:6" ht="28.5" x14ac:dyDescent="0.2">
      <c r="A41" s="88">
        <v>7.0250000000000004</v>
      </c>
      <c r="B41" s="82" t="s">
        <v>16</v>
      </c>
      <c r="C41" s="83" t="s">
        <v>24</v>
      </c>
      <c r="D41" s="84">
        <v>0</v>
      </c>
      <c r="E41" s="68"/>
      <c r="F41" s="85">
        <f t="shared" si="5"/>
        <v>0</v>
      </c>
    </row>
    <row r="42" spans="1:6" ht="28.5" x14ac:dyDescent="0.2">
      <c r="A42" s="88">
        <v>7.0259999999999998</v>
      </c>
      <c r="B42" s="82" t="s">
        <v>30</v>
      </c>
      <c r="C42" s="83" t="s">
        <v>25</v>
      </c>
      <c r="D42" s="84">
        <v>4</v>
      </c>
      <c r="E42" s="68"/>
      <c r="F42" s="85">
        <f t="shared" si="5"/>
        <v>0</v>
      </c>
    </row>
    <row r="43" spans="1:6" x14ac:dyDescent="0.2">
      <c r="A43" s="88">
        <v>7.0270000000000001</v>
      </c>
      <c r="B43" s="82" t="s">
        <v>8</v>
      </c>
      <c r="C43" s="83" t="s">
        <v>24</v>
      </c>
      <c r="D43" s="84">
        <v>30</v>
      </c>
      <c r="E43" s="68"/>
      <c r="F43" s="85">
        <f t="shared" si="5"/>
        <v>0</v>
      </c>
    </row>
    <row r="44" spans="1:6" x14ac:dyDescent="0.2">
      <c r="A44" s="88">
        <v>7.0279999999999996</v>
      </c>
      <c r="B44" s="82" t="s">
        <v>22</v>
      </c>
      <c r="C44" s="83" t="s">
        <v>25</v>
      </c>
      <c r="D44" s="84">
        <v>2</v>
      </c>
      <c r="E44" s="68"/>
      <c r="F44" s="85">
        <f t="shared" si="5"/>
        <v>0</v>
      </c>
    </row>
    <row r="45" spans="1:6" x14ac:dyDescent="0.2">
      <c r="A45" s="88">
        <v>7.0289999999999999</v>
      </c>
      <c r="B45" s="82" t="s">
        <v>95</v>
      </c>
      <c r="C45" s="83" t="s">
        <v>32</v>
      </c>
      <c r="D45" s="84">
        <v>1</v>
      </c>
      <c r="E45" s="68"/>
      <c r="F45" s="85">
        <f t="shared" si="5"/>
        <v>0</v>
      </c>
    </row>
    <row r="46" spans="1:6" x14ac:dyDescent="0.2">
      <c r="A46" s="88">
        <v>7.03</v>
      </c>
      <c r="B46" s="82" t="s">
        <v>63</v>
      </c>
      <c r="C46" s="83" t="s">
        <v>32</v>
      </c>
      <c r="D46" s="84">
        <v>1</v>
      </c>
      <c r="E46" s="68"/>
      <c r="F46" s="85">
        <f t="shared" si="5"/>
        <v>0</v>
      </c>
    </row>
    <row r="47" spans="1:6" x14ac:dyDescent="0.2">
      <c r="A47" s="88">
        <v>7.0309999999999997</v>
      </c>
      <c r="B47" s="82" t="s">
        <v>6</v>
      </c>
      <c r="C47" s="83" t="s">
        <v>24</v>
      </c>
      <c r="D47" s="84">
        <v>35</v>
      </c>
      <c r="E47" s="68"/>
      <c r="F47" s="85">
        <f t="shared" si="5"/>
        <v>0</v>
      </c>
    </row>
    <row r="48" spans="1:6" x14ac:dyDescent="0.2">
      <c r="A48" s="88">
        <v>7.032</v>
      </c>
      <c r="B48" s="82" t="s">
        <v>20</v>
      </c>
      <c r="C48" s="83" t="s">
        <v>24</v>
      </c>
      <c r="D48" s="84">
        <v>35</v>
      </c>
      <c r="E48" s="68"/>
      <c r="F48" s="85">
        <f t="shared" si="5"/>
        <v>0</v>
      </c>
    </row>
    <row r="49" spans="1:6" x14ac:dyDescent="0.2">
      <c r="A49" s="88">
        <v>7.0330000000000004</v>
      </c>
      <c r="B49" s="82" t="s">
        <v>21</v>
      </c>
      <c r="C49" s="83" t="s">
        <v>24</v>
      </c>
      <c r="D49" s="84">
        <v>0</v>
      </c>
      <c r="E49" s="68"/>
      <c r="F49" s="85">
        <f t="shared" si="5"/>
        <v>0</v>
      </c>
    </row>
    <row r="50" spans="1:6" x14ac:dyDescent="0.2">
      <c r="A50" s="88">
        <v>7.0339999999999998</v>
      </c>
      <c r="B50" s="82" t="s">
        <v>7</v>
      </c>
      <c r="C50" s="83" t="s">
        <v>29</v>
      </c>
      <c r="D50" s="84">
        <f>35*0.35</f>
        <v>12.25</v>
      </c>
      <c r="E50" s="68"/>
      <c r="F50" s="85">
        <f t="shared" si="5"/>
        <v>0</v>
      </c>
    </row>
    <row r="51" spans="1:6" x14ac:dyDescent="0.2">
      <c r="A51" s="88">
        <v>7.0350000000000001</v>
      </c>
      <c r="B51" s="82" t="s">
        <v>23</v>
      </c>
      <c r="C51" s="83" t="s">
        <v>29</v>
      </c>
      <c r="D51" s="84">
        <v>0</v>
      </c>
      <c r="E51" s="68"/>
      <c r="F51" s="85">
        <f t="shared" si="5"/>
        <v>0</v>
      </c>
    </row>
    <row r="52" spans="1:6" x14ac:dyDescent="0.2">
      <c r="A52" s="88">
        <v>7.0359999999999996</v>
      </c>
      <c r="B52" s="82" t="s">
        <v>40</v>
      </c>
      <c r="C52" s="83" t="s">
        <v>25</v>
      </c>
      <c r="D52" s="84">
        <v>1</v>
      </c>
      <c r="E52" s="68"/>
      <c r="F52" s="85">
        <f t="shared" si="5"/>
        <v>0</v>
      </c>
    </row>
    <row r="53" spans="1:6" x14ac:dyDescent="0.2">
      <c r="A53" s="88"/>
      <c r="B53" s="87"/>
      <c r="C53" s="83"/>
      <c r="D53" s="84"/>
      <c r="E53" s="68"/>
      <c r="F53" s="85"/>
    </row>
    <row r="54" spans="1:6" x14ac:dyDescent="0.2">
      <c r="A54" s="88">
        <v>7.0369999999999999</v>
      </c>
      <c r="B54" s="82" t="s">
        <v>41</v>
      </c>
      <c r="C54" s="83" t="s">
        <v>42</v>
      </c>
      <c r="D54" s="84">
        <v>1</v>
      </c>
      <c r="E54" s="68"/>
      <c r="F54" s="85">
        <f t="shared" si="5"/>
        <v>0</v>
      </c>
    </row>
    <row r="55" spans="1:6" x14ac:dyDescent="0.2">
      <c r="A55" s="88">
        <v>7.0380000000000003</v>
      </c>
      <c r="B55" s="82" t="s">
        <v>67</v>
      </c>
      <c r="C55" s="83" t="s">
        <v>64</v>
      </c>
      <c r="D55" s="84">
        <v>35</v>
      </c>
      <c r="E55" s="68"/>
      <c r="F55" s="85">
        <f t="shared" si="5"/>
        <v>0</v>
      </c>
    </row>
    <row r="56" spans="1:6" x14ac:dyDescent="0.2">
      <c r="A56" s="88">
        <v>7.0389999999999997</v>
      </c>
      <c r="B56" s="82" t="s">
        <v>66</v>
      </c>
      <c r="C56" s="83" t="s">
        <v>42</v>
      </c>
      <c r="D56" s="84">
        <v>2</v>
      </c>
      <c r="E56" s="68"/>
      <c r="F56" s="85">
        <f t="shared" si="5"/>
        <v>0</v>
      </c>
    </row>
    <row r="57" spans="1:6" x14ac:dyDescent="0.2">
      <c r="A57" s="88">
        <v>7.04</v>
      </c>
      <c r="B57" s="82" t="s">
        <v>43</v>
      </c>
      <c r="C57" s="83" t="s">
        <v>42</v>
      </c>
      <c r="D57" s="84">
        <v>2</v>
      </c>
      <c r="E57" s="68"/>
      <c r="F57" s="85">
        <f t="shared" si="5"/>
        <v>0</v>
      </c>
    </row>
    <row r="58" spans="1:6" x14ac:dyDescent="0.2">
      <c r="A58" s="88">
        <v>7.0410000000000004</v>
      </c>
      <c r="B58" s="82" t="s">
        <v>44</v>
      </c>
      <c r="C58" s="83" t="s">
        <v>42</v>
      </c>
      <c r="D58" s="84">
        <v>1</v>
      </c>
      <c r="E58" s="68"/>
      <c r="F58" s="85">
        <f t="shared" si="5"/>
        <v>0</v>
      </c>
    </row>
    <row r="59" spans="1:6" x14ac:dyDescent="0.2">
      <c r="A59" s="30">
        <v>7.0419999999999998</v>
      </c>
      <c r="B59" s="31" t="s">
        <v>50</v>
      </c>
      <c r="C59" s="11" t="s">
        <v>42</v>
      </c>
      <c r="D59" s="42">
        <v>1</v>
      </c>
      <c r="E59" s="20"/>
      <c r="F59" s="15">
        <f t="shared" si="5"/>
        <v>0</v>
      </c>
    </row>
    <row r="60" spans="1:6" x14ac:dyDescent="0.2">
      <c r="A60" s="30">
        <v>7.0430000000000001</v>
      </c>
      <c r="B60" s="31" t="s">
        <v>45</v>
      </c>
      <c r="C60" s="11" t="s">
        <v>42</v>
      </c>
      <c r="D60" s="42">
        <v>1</v>
      </c>
      <c r="E60" s="20"/>
      <c r="F60" s="15">
        <f t="shared" si="5"/>
        <v>0</v>
      </c>
    </row>
    <row r="61" spans="1:6" x14ac:dyDescent="0.2">
      <c r="A61" s="30">
        <v>7.0439999999999996</v>
      </c>
      <c r="B61" s="31" t="s">
        <v>46</v>
      </c>
      <c r="C61" s="11" t="s">
        <v>42</v>
      </c>
      <c r="D61" s="42">
        <v>1</v>
      </c>
      <c r="E61" s="20"/>
      <c r="F61" s="15">
        <f t="shared" si="5"/>
        <v>0</v>
      </c>
    </row>
    <row r="62" spans="1:6" x14ac:dyDescent="0.2">
      <c r="A62" s="30">
        <v>7.0449999999999999</v>
      </c>
      <c r="B62" s="31" t="s">
        <v>47</v>
      </c>
      <c r="C62" s="11" t="s">
        <v>42</v>
      </c>
      <c r="D62" s="42">
        <v>2.5</v>
      </c>
      <c r="E62" s="20"/>
      <c r="F62" s="15">
        <f t="shared" si="5"/>
        <v>0</v>
      </c>
    </row>
    <row r="63" spans="1:6" x14ac:dyDescent="0.2">
      <c r="A63" s="30">
        <v>7.0460000000000003</v>
      </c>
      <c r="B63" s="31" t="s">
        <v>65</v>
      </c>
      <c r="C63" s="11" t="s">
        <v>42</v>
      </c>
      <c r="D63" s="42">
        <v>2</v>
      </c>
      <c r="E63" s="20"/>
      <c r="F63" s="15">
        <f t="shared" si="5"/>
        <v>0</v>
      </c>
    </row>
    <row r="64" spans="1:6" x14ac:dyDescent="0.2">
      <c r="A64" s="30">
        <v>7.0469999999999997</v>
      </c>
      <c r="B64" s="31" t="s">
        <v>49</v>
      </c>
      <c r="C64" s="11" t="s">
        <v>42</v>
      </c>
      <c r="D64" s="42">
        <v>2</v>
      </c>
      <c r="E64" s="20"/>
      <c r="F64" s="15">
        <f t="shared" ref="F64" si="6">$D64*E64</f>
        <v>0</v>
      </c>
    </row>
    <row r="65" spans="1:6" ht="15" thickBot="1" x14ac:dyDescent="0.25">
      <c r="A65" s="30">
        <v>7.048</v>
      </c>
      <c r="B65" s="31" t="s">
        <v>48</v>
      </c>
      <c r="C65" s="11" t="s">
        <v>42</v>
      </c>
      <c r="D65" s="42">
        <v>2</v>
      </c>
      <c r="E65" s="20"/>
      <c r="F65" s="15">
        <f t="shared" si="5"/>
        <v>0</v>
      </c>
    </row>
    <row r="66" spans="1:6" ht="18.75" thickBot="1" x14ac:dyDescent="0.25">
      <c r="A66" s="40"/>
      <c r="B66" s="41" t="s">
        <v>26</v>
      </c>
      <c r="C66" s="13"/>
      <c r="D66" s="45"/>
      <c r="E66" s="21"/>
      <c r="F66" s="61">
        <f>SUM(F6:F65)</f>
        <v>0</v>
      </c>
    </row>
  </sheetData>
  <printOptions horizontalCentered="1"/>
  <pageMargins left="0.39370078740157483" right="0.39370078740157483" top="0.78740157480314965" bottom="0.70866141732283472" header="0.51181102362204722" footer="0.51181102362204722"/>
  <pageSetup paperSize="9" scale="74" orientation="portrait" horizontalDpi="300" verticalDpi="300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00B050"/>
  </sheetPr>
  <dimension ref="A1:F66"/>
  <sheetViews>
    <sheetView tabSelected="1" view="pageBreakPreview" zoomScale="115" zoomScaleNormal="100" zoomScaleSheetLayoutView="115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9.75" style="62" bestFit="1" customWidth="1"/>
    <col min="2" max="2" width="61.5" style="63" bestFit="1" customWidth="1"/>
    <col min="3" max="3" width="8.875" style="64" customWidth="1"/>
    <col min="4" max="4" width="7.625" style="65" customWidth="1"/>
    <col min="5" max="5" width="10.125" style="66" customWidth="1"/>
    <col min="6" max="6" width="14.125" style="67" customWidth="1"/>
    <col min="7" max="16384" width="9" style="56"/>
  </cols>
  <sheetData>
    <row r="1" spans="1:6" s="69" customFormat="1" ht="19.5" customHeight="1" x14ac:dyDescent="0.2">
      <c r="A1" s="76"/>
      <c r="B1" s="55" t="s">
        <v>53</v>
      </c>
      <c r="C1" s="77" t="s">
        <v>55</v>
      </c>
      <c r="D1" s="78"/>
      <c r="E1" s="79"/>
      <c r="F1" s="80" t="s">
        <v>97</v>
      </c>
    </row>
    <row r="2" spans="1:6" s="74" customFormat="1" ht="18" customHeight="1" thickBot="1" x14ac:dyDescent="0.3">
      <c r="A2" s="70"/>
      <c r="B2" s="75" t="s">
        <v>82</v>
      </c>
      <c r="C2" s="71"/>
      <c r="D2" s="72"/>
      <c r="E2" s="73" t="s">
        <v>52</v>
      </c>
      <c r="F2" s="73" t="s">
        <v>81</v>
      </c>
    </row>
    <row r="3" spans="1:6" ht="24.75" thickBot="1" x14ac:dyDescent="0.25">
      <c r="A3" s="2" t="s">
        <v>56</v>
      </c>
      <c r="B3" s="22" t="s">
        <v>98</v>
      </c>
      <c r="C3" s="3" t="s">
        <v>57</v>
      </c>
      <c r="D3" s="49" t="s">
        <v>58</v>
      </c>
      <c r="E3" s="50" t="s">
        <v>59</v>
      </c>
      <c r="F3" s="51" t="s">
        <v>60</v>
      </c>
    </row>
    <row r="4" spans="1:6" ht="12.75" customHeight="1" thickBot="1" x14ac:dyDescent="0.25">
      <c r="A4" s="6"/>
      <c r="B4" s="10"/>
      <c r="C4" s="7"/>
      <c r="D4" s="52"/>
      <c r="E4" s="18"/>
      <c r="F4" s="14"/>
    </row>
    <row r="5" spans="1:6" x14ac:dyDescent="0.2">
      <c r="A5" s="29"/>
      <c r="B5" s="24" t="s">
        <v>31</v>
      </c>
      <c r="C5" s="25"/>
      <c r="D5" s="26"/>
      <c r="E5" s="27"/>
      <c r="F5" s="28"/>
    </row>
    <row r="6" spans="1:6" x14ac:dyDescent="0.2">
      <c r="A6" s="90"/>
      <c r="B6" s="91"/>
      <c r="C6" s="92"/>
      <c r="D6" s="93"/>
      <c r="E6" s="94"/>
      <c r="F6" s="95"/>
    </row>
    <row r="7" spans="1:6" x14ac:dyDescent="0.2">
      <c r="A7" s="90"/>
      <c r="B7" s="91"/>
      <c r="C7" s="92"/>
      <c r="D7" s="93"/>
      <c r="E7" s="94"/>
      <c r="F7" s="95"/>
    </row>
    <row r="8" spans="1:6" x14ac:dyDescent="0.2">
      <c r="A8" s="30">
        <v>8.0009999999999994</v>
      </c>
      <c r="B8" s="31" t="s">
        <v>34</v>
      </c>
      <c r="C8" s="11" t="s">
        <v>12</v>
      </c>
      <c r="D8" s="42">
        <v>1</v>
      </c>
      <c r="E8" s="20"/>
      <c r="F8" s="15">
        <f t="shared" ref="F8:F10" si="0">E8*D8</f>
        <v>0</v>
      </c>
    </row>
    <row r="9" spans="1:6" x14ac:dyDescent="0.2">
      <c r="A9" s="30">
        <v>8.0019999999999989</v>
      </c>
      <c r="B9" s="31" t="s">
        <v>38</v>
      </c>
      <c r="C9" s="11" t="s">
        <v>12</v>
      </c>
      <c r="D9" s="42">
        <v>1</v>
      </c>
      <c r="E9" s="20"/>
      <c r="F9" s="15">
        <f t="shared" si="0"/>
        <v>0</v>
      </c>
    </row>
    <row r="10" spans="1:6" ht="29.25" thickBot="1" x14ac:dyDescent="0.25">
      <c r="A10" s="30">
        <v>8.0029999999999983</v>
      </c>
      <c r="B10" s="31" t="s">
        <v>51</v>
      </c>
      <c r="C10" s="11" t="s">
        <v>12</v>
      </c>
      <c r="D10" s="42">
        <v>15</v>
      </c>
      <c r="E10" s="20"/>
      <c r="F10" s="15">
        <f t="shared" si="0"/>
        <v>0</v>
      </c>
    </row>
    <row r="11" spans="1:6" ht="16.5" thickBot="1" x14ac:dyDescent="0.25">
      <c r="A11" s="32"/>
      <c r="B11" s="33" t="s">
        <v>11</v>
      </c>
      <c r="C11" s="8"/>
      <c r="D11" s="43"/>
      <c r="E11" s="19"/>
      <c r="F11" s="58"/>
    </row>
    <row r="12" spans="1:6" ht="15" x14ac:dyDescent="0.2">
      <c r="A12" s="34"/>
      <c r="B12" s="35" t="s">
        <v>9</v>
      </c>
      <c r="C12" s="11"/>
      <c r="D12" s="42"/>
      <c r="E12" s="20"/>
      <c r="F12" s="15"/>
    </row>
    <row r="13" spans="1:6" x14ac:dyDescent="0.2">
      <c r="A13" s="30">
        <v>8.0039999999999978</v>
      </c>
      <c r="B13" s="31" t="s">
        <v>99</v>
      </c>
      <c r="C13" s="11" t="s">
        <v>24</v>
      </c>
      <c r="D13" s="42">
        <f>(22+60+22+60+50+15+30+50+60+5)*1.1</f>
        <v>411.40000000000003</v>
      </c>
      <c r="E13" s="20"/>
      <c r="F13" s="15">
        <f t="shared" ref="F13:F17" si="1">$D13*E13</f>
        <v>0</v>
      </c>
    </row>
    <row r="14" spans="1:6" x14ac:dyDescent="0.2">
      <c r="A14" s="30">
        <v>8.004999999999999</v>
      </c>
      <c r="B14" s="31" t="s">
        <v>94</v>
      </c>
      <c r="C14" s="11" t="s">
        <v>24</v>
      </c>
      <c r="D14" s="42">
        <v>66</v>
      </c>
      <c r="E14" s="20"/>
      <c r="F14" s="15">
        <f t="shared" ref="F14" si="2">$D14*E14</f>
        <v>0</v>
      </c>
    </row>
    <row r="15" spans="1:6" ht="28.5" x14ac:dyDescent="0.2">
      <c r="A15" s="30">
        <v>8.0059999999999985</v>
      </c>
      <c r="B15" s="31" t="s">
        <v>101</v>
      </c>
      <c r="C15" s="11" t="s">
        <v>24</v>
      </c>
      <c r="D15" s="42">
        <f>(63+5+50+5+50+96+96)*1.1</f>
        <v>401.50000000000006</v>
      </c>
      <c r="E15" s="20"/>
      <c r="F15" s="15">
        <f t="shared" si="1"/>
        <v>0</v>
      </c>
    </row>
    <row r="16" spans="1:6" x14ac:dyDescent="0.2">
      <c r="A16" s="30">
        <v>8.0069999999999979</v>
      </c>
      <c r="B16" s="31" t="s">
        <v>68</v>
      </c>
      <c r="C16" s="11" t="s">
        <v>32</v>
      </c>
      <c r="D16" s="42">
        <v>12</v>
      </c>
      <c r="E16" s="20"/>
      <c r="F16" s="15">
        <f t="shared" si="1"/>
        <v>0</v>
      </c>
    </row>
    <row r="17" spans="1:6" x14ac:dyDescent="0.2">
      <c r="A17" s="30">
        <v>8.0079999999999973</v>
      </c>
      <c r="B17" s="31" t="s">
        <v>78</v>
      </c>
      <c r="C17" s="11" t="s">
        <v>24</v>
      </c>
      <c r="D17" s="42">
        <v>36</v>
      </c>
      <c r="E17" s="20"/>
      <c r="F17" s="15">
        <f t="shared" si="1"/>
        <v>0</v>
      </c>
    </row>
    <row r="18" spans="1:6" ht="28.5" x14ac:dyDescent="0.2">
      <c r="A18" s="30">
        <v>8.0089999999999968</v>
      </c>
      <c r="B18" s="31" t="s">
        <v>100</v>
      </c>
      <c r="C18" s="11" t="s">
        <v>24</v>
      </c>
      <c r="D18" s="42">
        <v>403</v>
      </c>
      <c r="E18" s="20"/>
      <c r="F18" s="15">
        <f t="shared" ref="F18" si="3">$D18*E18</f>
        <v>0</v>
      </c>
    </row>
    <row r="19" spans="1:6" x14ac:dyDescent="0.2">
      <c r="A19" s="30">
        <v>8.0099999999999962</v>
      </c>
      <c r="B19" s="31" t="s">
        <v>85</v>
      </c>
      <c r="C19" s="11" t="s">
        <v>24</v>
      </c>
      <c r="D19" s="42">
        <v>160</v>
      </c>
      <c r="E19" s="20"/>
      <c r="F19" s="15">
        <f t="shared" ref="F19:F20" si="4">$D19*E19</f>
        <v>0</v>
      </c>
    </row>
    <row r="20" spans="1:6" x14ac:dyDescent="0.2">
      <c r="A20" s="30">
        <v>8.0109999999999957</v>
      </c>
      <c r="B20" s="31" t="s">
        <v>87</v>
      </c>
      <c r="C20" s="11" t="s">
        <v>24</v>
      </c>
      <c r="D20" s="42">
        <v>40</v>
      </c>
      <c r="E20" s="20"/>
      <c r="F20" s="15">
        <f t="shared" si="4"/>
        <v>0</v>
      </c>
    </row>
    <row r="21" spans="1:6" x14ac:dyDescent="0.2">
      <c r="A21" s="30">
        <v>8.0119999999999951</v>
      </c>
      <c r="B21" s="31" t="s">
        <v>102</v>
      </c>
      <c r="C21" s="11" t="s">
        <v>24</v>
      </c>
      <c r="D21" s="42">
        <v>9</v>
      </c>
      <c r="E21" s="20"/>
      <c r="F21" s="15">
        <f t="shared" ref="F21" si="5">$D21*E21</f>
        <v>0</v>
      </c>
    </row>
    <row r="22" spans="1:6" x14ac:dyDescent="0.2">
      <c r="A22" s="30"/>
      <c r="B22" s="31"/>
      <c r="C22" s="11"/>
      <c r="D22" s="42"/>
      <c r="E22" s="20"/>
      <c r="F22" s="15"/>
    </row>
    <row r="23" spans="1:6" x14ac:dyDescent="0.2">
      <c r="A23" s="30"/>
      <c r="B23" s="36" t="s">
        <v>69</v>
      </c>
      <c r="C23" s="11"/>
      <c r="D23" s="42"/>
      <c r="E23" s="20"/>
      <c r="F23" s="15"/>
    </row>
    <row r="24" spans="1:6" x14ac:dyDescent="0.2">
      <c r="A24" s="30">
        <v>8.0129999999999946</v>
      </c>
      <c r="B24" s="31" t="s">
        <v>76</v>
      </c>
      <c r="C24" s="11" t="s">
        <v>32</v>
      </c>
      <c r="D24" s="42">
        <v>3</v>
      </c>
      <c r="E24" s="20"/>
      <c r="F24" s="15">
        <f t="shared" ref="F24" si="6">$D24*E24</f>
        <v>0</v>
      </c>
    </row>
    <row r="25" spans="1:6" x14ac:dyDescent="0.2">
      <c r="A25" s="30"/>
      <c r="B25" s="31" t="s">
        <v>70</v>
      </c>
      <c r="C25" s="11"/>
      <c r="D25" s="42"/>
      <c r="E25" s="20"/>
      <c r="F25" s="15"/>
    </row>
    <row r="26" spans="1:6" x14ac:dyDescent="0.2">
      <c r="A26" s="30"/>
      <c r="B26" s="31" t="s">
        <v>71</v>
      </c>
      <c r="C26" s="11"/>
      <c r="D26" s="42"/>
      <c r="E26" s="20"/>
      <c r="F26" s="15"/>
    </row>
    <row r="27" spans="1:6" x14ac:dyDescent="0.2">
      <c r="A27" s="30"/>
      <c r="B27" s="31" t="s">
        <v>72</v>
      </c>
      <c r="C27" s="11"/>
      <c r="D27" s="42"/>
      <c r="E27" s="20"/>
      <c r="F27" s="15"/>
    </row>
    <row r="28" spans="1:6" x14ac:dyDescent="0.2">
      <c r="A28" s="30"/>
      <c r="B28" s="31" t="s">
        <v>73</v>
      </c>
      <c r="C28" s="11"/>
      <c r="D28" s="42"/>
      <c r="E28" s="20"/>
      <c r="F28" s="15"/>
    </row>
    <row r="29" spans="1:6" x14ac:dyDescent="0.2">
      <c r="A29" s="30"/>
      <c r="B29" s="31" t="s">
        <v>74</v>
      </c>
      <c r="C29" s="11"/>
      <c r="D29" s="42"/>
      <c r="E29" s="20"/>
      <c r="F29" s="15"/>
    </row>
    <row r="30" spans="1:6" x14ac:dyDescent="0.2">
      <c r="A30" s="30"/>
      <c r="B30" s="31" t="s">
        <v>75</v>
      </c>
      <c r="C30" s="11"/>
      <c r="D30" s="42"/>
      <c r="E30" s="20"/>
      <c r="F30" s="15"/>
    </row>
    <row r="31" spans="1:6" x14ac:dyDescent="0.2">
      <c r="A31" s="30"/>
      <c r="B31" s="31" t="s">
        <v>79</v>
      </c>
      <c r="C31" s="11"/>
      <c r="D31" s="42"/>
      <c r="E31" s="20"/>
      <c r="F31" s="15"/>
    </row>
    <row r="32" spans="1:6" x14ac:dyDescent="0.2">
      <c r="A32" s="30"/>
      <c r="B32" s="31" t="s">
        <v>80</v>
      </c>
      <c r="C32" s="11"/>
      <c r="D32" s="42"/>
      <c r="E32" s="20"/>
      <c r="F32" s="15"/>
    </row>
    <row r="33" spans="1:6" x14ac:dyDescent="0.2">
      <c r="A33" s="30"/>
      <c r="B33" s="31" t="s">
        <v>83</v>
      </c>
      <c r="C33" s="11"/>
      <c r="D33" s="42"/>
      <c r="E33" s="20"/>
      <c r="F33" s="15"/>
    </row>
    <row r="34" spans="1:6" x14ac:dyDescent="0.2">
      <c r="A34" s="30"/>
      <c r="B34" s="31" t="s">
        <v>84</v>
      </c>
      <c r="C34" s="11"/>
      <c r="D34" s="42"/>
      <c r="E34" s="20"/>
      <c r="F34" s="15"/>
    </row>
    <row r="35" spans="1:6" x14ac:dyDescent="0.2">
      <c r="A35" s="30"/>
      <c r="B35" s="31"/>
      <c r="C35" s="11"/>
      <c r="D35" s="42"/>
      <c r="E35" s="20"/>
      <c r="F35" s="15"/>
    </row>
    <row r="36" spans="1:6" ht="15" x14ac:dyDescent="0.2">
      <c r="A36" s="34"/>
      <c r="B36" s="36" t="s">
        <v>10</v>
      </c>
      <c r="C36" s="11"/>
      <c r="D36" s="42"/>
      <c r="E36" s="20"/>
      <c r="F36" s="15"/>
    </row>
    <row r="37" spans="1:6" x14ac:dyDescent="0.2">
      <c r="A37" s="30">
        <v>8.013999999999994</v>
      </c>
      <c r="B37" s="31" t="s">
        <v>13</v>
      </c>
      <c r="C37" s="11" t="s">
        <v>24</v>
      </c>
      <c r="D37" s="42">
        <v>160</v>
      </c>
      <c r="E37" s="20"/>
      <c r="F37" s="15">
        <f>$D37*E37</f>
        <v>0</v>
      </c>
    </row>
    <row r="38" spans="1:6" x14ac:dyDescent="0.2">
      <c r="A38" s="30">
        <v>8.0149999999999935</v>
      </c>
      <c r="B38" s="31" t="s">
        <v>37</v>
      </c>
      <c r="C38" s="11" t="s">
        <v>24</v>
      </c>
      <c r="D38" s="42">
        <v>40</v>
      </c>
      <c r="E38" s="20"/>
      <c r="F38" s="15">
        <f>$D38*E38</f>
        <v>0</v>
      </c>
    </row>
    <row r="39" spans="1:6" x14ac:dyDescent="0.2">
      <c r="A39" s="37">
        <v>8.0159999999999929</v>
      </c>
      <c r="B39" s="31" t="s">
        <v>0</v>
      </c>
      <c r="C39" s="11" t="s">
        <v>32</v>
      </c>
      <c r="D39" s="42">
        <v>0</v>
      </c>
      <c r="E39" s="20"/>
      <c r="F39" s="15">
        <f>$D39*E39</f>
        <v>0</v>
      </c>
    </row>
    <row r="40" spans="1:6" x14ac:dyDescent="0.2">
      <c r="A40" s="30"/>
      <c r="B40" s="31"/>
      <c r="C40" s="11"/>
      <c r="D40" s="42"/>
      <c r="E40" s="20"/>
      <c r="F40" s="15"/>
    </row>
    <row r="41" spans="1:6" ht="15" x14ac:dyDescent="0.2">
      <c r="A41" s="34"/>
      <c r="B41" s="36" t="s">
        <v>27</v>
      </c>
      <c r="C41" s="11"/>
      <c r="D41" s="42"/>
      <c r="E41" s="20"/>
      <c r="F41" s="15"/>
    </row>
    <row r="42" spans="1:6" x14ac:dyDescent="0.2">
      <c r="A42" s="30">
        <v>8.0169999999999924</v>
      </c>
      <c r="B42" s="31" t="s">
        <v>17</v>
      </c>
      <c r="C42" s="11" t="s">
        <v>1</v>
      </c>
      <c r="D42" s="44">
        <v>0.16</v>
      </c>
      <c r="E42" s="20"/>
      <c r="F42" s="15">
        <f t="shared" ref="F42:F64" si="7">$D42*E42</f>
        <v>0</v>
      </c>
    </row>
    <row r="43" spans="1:6" x14ac:dyDescent="0.2">
      <c r="A43" s="30">
        <v>8.0179999999999936</v>
      </c>
      <c r="B43" s="31" t="s">
        <v>2</v>
      </c>
      <c r="C43" s="11" t="s">
        <v>24</v>
      </c>
      <c r="D43" s="42">
        <v>20</v>
      </c>
      <c r="E43" s="20"/>
      <c r="F43" s="15">
        <f t="shared" si="7"/>
        <v>0</v>
      </c>
    </row>
    <row r="44" spans="1:6" x14ac:dyDescent="0.2">
      <c r="A44" s="30">
        <v>8.018999999999993</v>
      </c>
      <c r="B44" s="31" t="s">
        <v>3</v>
      </c>
      <c r="C44" s="11" t="s">
        <v>29</v>
      </c>
      <c r="D44" s="42">
        <f>D43*0.35</f>
        <v>7</v>
      </c>
      <c r="E44" s="20"/>
      <c r="F44" s="15">
        <f t="shared" si="7"/>
        <v>0</v>
      </c>
    </row>
    <row r="45" spans="1:6" x14ac:dyDescent="0.2">
      <c r="A45" s="30">
        <v>8.0199999999999925</v>
      </c>
      <c r="B45" s="31" t="s">
        <v>4</v>
      </c>
      <c r="C45" s="11" t="s">
        <v>29</v>
      </c>
      <c r="D45" s="42">
        <v>5</v>
      </c>
      <c r="E45" s="20"/>
      <c r="F45" s="15">
        <f t="shared" si="7"/>
        <v>0</v>
      </c>
    </row>
    <row r="46" spans="1:6" x14ac:dyDescent="0.2">
      <c r="A46" s="30">
        <v>8.0209999999999919</v>
      </c>
      <c r="B46" s="31" t="s">
        <v>96</v>
      </c>
      <c r="C46" s="11" t="s">
        <v>28</v>
      </c>
      <c r="D46" s="42">
        <f>(D44+D45)*0.7</f>
        <v>8.3999999999999986</v>
      </c>
      <c r="E46" s="20"/>
      <c r="F46" s="15">
        <f t="shared" si="7"/>
        <v>0</v>
      </c>
    </row>
    <row r="47" spans="1:6" x14ac:dyDescent="0.2">
      <c r="A47" s="30">
        <v>8.0219999999999914</v>
      </c>
      <c r="B47" s="31" t="s">
        <v>18</v>
      </c>
      <c r="C47" s="11" t="s">
        <v>24</v>
      </c>
      <c r="D47" s="42">
        <v>95</v>
      </c>
      <c r="E47" s="20"/>
      <c r="F47" s="15">
        <f t="shared" si="7"/>
        <v>0</v>
      </c>
    </row>
    <row r="48" spans="1:6" x14ac:dyDescent="0.2">
      <c r="A48" s="30">
        <v>8.0229999999999908</v>
      </c>
      <c r="B48" s="31" t="s">
        <v>19</v>
      </c>
      <c r="C48" s="11" t="s">
        <v>24</v>
      </c>
      <c r="D48" s="42">
        <v>10</v>
      </c>
      <c r="E48" s="20"/>
      <c r="F48" s="15">
        <f t="shared" si="7"/>
        <v>0</v>
      </c>
    </row>
    <row r="49" spans="1:6" x14ac:dyDescent="0.2">
      <c r="A49" s="30">
        <v>8.0239999999999903</v>
      </c>
      <c r="B49" s="31" t="s">
        <v>35</v>
      </c>
      <c r="C49" s="11" t="s">
        <v>25</v>
      </c>
      <c r="D49" s="42">
        <v>3</v>
      </c>
      <c r="E49" s="20"/>
      <c r="F49" s="15">
        <f t="shared" si="7"/>
        <v>0</v>
      </c>
    </row>
    <row r="50" spans="1:6" x14ac:dyDescent="0.2">
      <c r="A50" s="30">
        <v>8.0249999999999897</v>
      </c>
      <c r="B50" s="31" t="s">
        <v>5</v>
      </c>
      <c r="C50" s="11" t="s">
        <v>25</v>
      </c>
      <c r="D50" s="42">
        <v>3</v>
      </c>
      <c r="E50" s="20"/>
      <c r="F50" s="15">
        <f t="shared" si="7"/>
        <v>0</v>
      </c>
    </row>
    <row r="51" spans="1:6" x14ac:dyDescent="0.2">
      <c r="A51" s="30">
        <v>8.0259999999999891</v>
      </c>
      <c r="B51" s="31" t="s">
        <v>36</v>
      </c>
      <c r="C51" s="11" t="s">
        <v>25</v>
      </c>
      <c r="D51" s="42">
        <v>3</v>
      </c>
      <c r="E51" s="20"/>
      <c r="F51" s="15">
        <f t="shared" si="7"/>
        <v>0</v>
      </c>
    </row>
    <row r="52" spans="1:6" ht="28.5" x14ac:dyDescent="0.2">
      <c r="A52" s="30">
        <v>8.0269999999999886</v>
      </c>
      <c r="B52" s="31" t="s">
        <v>15</v>
      </c>
      <c r="C52" s="11" t="s">
        <v>24</v>
      </c>
      <c r="D52" s="42">
        <v>160</v>
      </c>
      <c r="E52" s="20"/>
      <c r="F52" s="15">
        <f t="shared" si="7"/>
        <v>0</v>
      </c>
    </row>
    <row r="53" spans="1:6" ht="28.5" x14ac:dyDescent="0.2">
      <c r="A53" s="30">
        <v>8.027999999999988</v>
      </c>
      <c r="B53" s="31" t="s">
        <v>16</v>
      </c>
      <c r="C53" s="11" t="s">
        <v>24</v>
      </c>
      <c r="D53" s="42">
        <v>10</v>
      </c>
      <c r="E53" s="20"/>
      <c r="F53" s="15">
        <f t="shared" si="7"/>
        <v>0</v>
      </c>
    </row>
    <row r="54" spans="1:6" ht="28.5" x14ac:dyDescent="0.2">
      <c r="A54" s="30">
        <v>8.0289999999999875</v>
      </c>
      <c r="B54" s="31" t="s">
        <v>30</v>
      </c>
      <c r="C54" s="11" t="s">
        <v>25</v>
      </c>
      <c r="D54" s="42">
        <v>8</v>
      </c>
      <c r="E54" s="20"/>
      <c r="F54" s="15">
        <f t="shared" si="7"/>
        <v>0</v>
      </c>
    </row>
    <row r="55" spans="1:6" x14ac:dyDescent="0.2">
      <c r="A55" s="30">
        <v>8.0299999999999869</v>
      </c>
      <c r="B55" s="31" t="s">
        <v>8</v>
      </c>
      <c r="C55" s="11" t="s">
        <v>24</v>
      </c>
      <c r="D55" s="42">
        <v>160</v>
      </c>
      <c r="E55" s="20"/>
      <c r="F55" s="15">
        <f t="shared" si="7"/>
        <v>0</v>
      </c>
    </row>
    <row r="56" spans="1:6" x14ac:dyDescent="0.2">
      <c r="A56" s="30">
        <v>8.0309999999999881</v>
      </c>
      <c r="B56" s="31" t="s">
        <v>88</v>
      </c>
      <c r="C56" s="11" t="s">
        <v>25</v>
      </c>
      <c r="D56" s="42">
        <v>4</v>
      </c>
      <c r="E56" s="68"/>
      <c r="F56" s="15">
        <f t="shared" si="7"/>
        <v>0</v>
      </c>
    </row>
    <row r="57" spans="1:6" x14ac:dyDescent="0.2">
      <c r="A57" s="30">
        <v>8.0319999999999876</v>
      </c>
      <c r="B57" s="31" t="s">
        <v>89</v>
      </c>
      <c r="C57" s="11" t="s">
        <v>25</v>
      </c>
      <c r="D57" s="42">
        <v>3</v>
      </c>
      <c r="E57" s="68"/>
      <c r="F57" s="15">
        <f t="shared" ref="F57" si="8">$D57*E57</f>
        <v>0</v>
      </c>
    </row>
    <row r="58" spans="1:6" x14ac:dyDescent="0.2">
      <c r="A58" s="30">
        <v>8.032999999999987</v>
      </c>
      <c r="B58" s="31" t="s">
        <v>77</v>
      </c>
      <c r="C58" s="11" t="s">
        <v>32</v>
      </c>
      <c r="D58" s="42">
        <v>3</v>
      </c>
      <c r="E58" s="20"/>
      <c r="F58" s="15">
        <f t="shared" si="7"/>
        <v>0</v>
      </c>
    </row>
    <row r="59" spans="1:6" x14ac:dyDescent="0.2">
      <c r="A59" s="30">
        <v>8.0339999999999865</v>
      </c>
      <c r="B59" s="31" t="s">
        <v>90</v>
      </c>
      <c r="C59" s="11" t="s">
        <v>32</v>
      </c>
      <c r="D59" s="42">
        <v>1</v>
      </c>
      <c r="E59" s="20"/>
      <c r="F59" s="15">
        <f t="shared" ref="F59" si="9">$D59*E59</f>
        <v>0</v>
      </c>
    </row>
    <row r="60" spans="1:6" x14ac:dyDescent="0.2">
      <c r="A60" s="30">
        <v>8.0349999999999859</v>
      </c>
      <c r="B60" s="31" t="s">
        <v>6</v>
      </c>
      <c r="C60" s="11" t="s">
        <v>24</v>
      </c>
      <c r="D60" s="42">
        <v>60</v>
      </c>
      <c r="E60" s="20"/>
      <c r="F60" s="15">
        <f t="shared" si="7"/>
        <v>0</v>
      </c>
    </row>
    <row r="61" spans="1:6" x14ac:dyDescent="0.2">
      <c r="A61" s="30">
        <v>8.0359999999999872</v>
      </c>
      <c r="B61" s="31" t="s">
        <v>20</v>
      </c>
      <c r="C61" s="11" t="s">
        <v>24</v>
      </c>
      <c r="D61" s="42">
        <v>95</v>
      </c>
      <c r="E61" s="20"/>
      <c r="F61" s="15">
        <f t="shared" si="7"/>
        <v>0</v>
      </c>
    </row>
    <row r="62" spans="1:6" x14ac:dyDescent="0.2">
      <c r="A62" s="30">
        <v>8.0369999999999866</v>
      </c>
      <c r="B62" s="31" t="s">
        <v>21</v>
      </c>
      <c r="C62" s="11" t="s">
        <v>24</v>
      </c>
      <c r="D62" s="42">
        <v>10</v>
      </c>
      <c r="E62" s="20"/>
      <c r="F62" s="15">
        <f t="shared" si="7"/>
        <v>0</v>
      </c>
    </row>
    <row r="63" spans="1:6" x14ac:dyDescent="0.2">
      <c r="A63" s="30">
        <v>8.037999999999986</v>
      </c>
      <c r="B63" s="31" t="s">
        <v>7</v>
      </c>
      <c r="C63" s="11" t="s">
        <v>29</v>
      </c>
      <c r="D63" s="42">
        <v>18</v>
      </c>
      <c r="E63" s="20"/>
      <c r="F63" s="15">
        <f t="shared" si="7"/>
        <v>0</v>
      </c>
    </row>
    <row r="64" spans="1:6" x14ac:dyDescent="0.2">
      <c r="A64" s="30">
        <v>8.0389999999999855</v>
      </c>
      <c r="B64" s="31" t="s">
        <v>23</v>
      </c>
      <c r="C64" s="11" t="s">
        <v>29</v>
      </c>
      <c r="D64" s="42">
        <v>12</v>
      </c>
      <c r="E64" s="20"/>
      <c r="F64" s="15">
        <f t="shared" si="7"/>
        <v>0</v>
      </c>
    </row>
    <row r="65" spans="1:6" ht="15" thickBot="1" x14ac:dyDescent="0.25">
      <c r="A65" s="38"/>
      <c r="B65" s="39"/>
      <c r="C65" s="12"/>
      <c r="D65" s="59"/>
      <c r="E65" s="60"/>
      <c r="F65" s="15"/>
    </row>
    <row r="66" spans="1:6" ht="18.75" thickBot="1" x14ac:dyDescent="0.25">
      <c r="A66" s="40"/>
      <c r="B66" s="41" t="s">
        <v>26</v>
      </c>
      <c r="C66" s="13"/>
      <c r="D66" s="45"/>
      <c r="E66" s="21"/>
      <c r="F66" s="61">
        <f>SUM(F5:F65)</f>
        <v>0</v>
      </c>
    </row>
  </sheetData>
  <printOptions horizontalCentered="1"/>
  <pageMargins left="0.25" right="0.25" top="0.75" bottom="0.75" header="0.3" footer="0.3"/>
  <pageSetup paperSize="9" scale="74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TI07_VO</vt:lpstr>
      <vt:lpstr>TI08_NNAR</vt:lpstr>
      <vt:lpstr>TI07_VO!Názvy_tisku</vt:lpstr>
      <vt:lpstr>TI08_NNAR!Názvy_tisku</vt:lpstr>
      <vt:lpstr>TI07_VO!Oblast_tisku</vt:lpstr>
      <vt:lpstr>TI08_NNAR!Oblast_tisku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Michal Polak</dc:creator>
  <cp:lastModifiedBy>Michal Polak</cp:lastModifiedBy>
  <cp:lastPrinted>2020-04-17T07:04:17Z</cp:lastPrinted>
  <dcterms:created xsi:type="dcterms:W3CDTF">1998-02-05T12:12:54Z</dcterms:created>
  <dcterms:modified xsi:type="dcterms:W3CDTF">2020-04-17T07:05:22Z</dcterms:modified>
</cp:coreProperties>
</file>